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IG\SGI\estrategicos\direccionamiento estrategico\riesgos\2018\"/>
    </mc:Choice>
  </mc:AlternateContent>
  <bookViews>
    <workbookView xWindow="525" yWindow="1365" windowWidth="10575" windowHeight="6030" tabRatio="753"/>
  </bookViews>
  <sheets>
    <sheet name="Conceptos Basicos " sheetId="4" r:id="rId1"/>
    <sheet name="Tipologia de Riesgo" sheetId="6" r:id="rId2"/>
    <sheet name="Identificación del Riesgo" sheetId="20" r:id="rId3"/>
    <sheet name="Valoración del riesgo" sheetId="19" r:id="rId4"/>
    <sheet name="Mapa de Riesgos 2018" sheetId="8" r:id="rId5"/>
    <sheet name="Tratamiento " sheetId="21" r:id="rId6"/>
    <sheet name="MATRIZ RIESGOS" sheetId="14" r:id="rId7"/>
    <sheet name="Materialización de los Riesgos" sheetId="15" r:id="rId8"/>
    <sheet name="estadistica de los riesgos " sheetId="16" r:id="rId9"/>
    <sheet name="Hoja1" sheetId="17" state="hidden" r:id="rId10"/>
    <sheet name="Hoja2" sheetId="18" r:id="rId11"/>
  </sheets>
  <externalReferences>
    <externalReference r:id="rId12"/>
  </externalReferences>
  <definedNames>
    <definedName name="_xlnm._FilterDatabase" localSheetId="0" hidden="1">'Conceptos Basicos '!$A$8:$C$19</definedName>
    <definedName name="_xlnm._FilterDatabase" localSheetId="4" hidden="1">'Mapa de Riesgos 2018'!$A$3:$E$211</definedName>
    <definedName name="clasificacion" localSheetId="2">'Identificación del Riesgo'!$B$7:$B$8</definedName>
    <definedName name="clasificacion">'Tipologia de Riesgo'!$B$7:$B$15</definedName>
    <definedName name="GS_R02" localSheetId="2">'Mapa de Riesgos 2018'!#REF!</definedName>
    <definedName name="GS_R02" localSheetId="5">'Mapa de Riesgos 2018'!#REF!</definedName>
    <definedName name="GS_R02" localSheetId="3">'Mapa de Riesgos 2018'!#REF!</definedName>
    <definedName name="GS_R02">'Mapa de Riesgos 2018'!#REF!</definedName>
    <definedName name="identificacion">#REF!</definedName>
    <definedName name="mapa" localSheetId="2">'Mapa de Riesgos 2018'!#REF!</definedName>
    <definedName name="mapa" localSheetId="5">'Mapa de Riesgos 2018'!#REF!</definedName>
    <definedName name="mapa" localSheetId="3">'Mapa de Riesgos 2018'!#REF!</definedName>
    <definedName name="mapa">'Mapa de Riesgos 2018'!#REF!</definedName>
    <definedName name="matriz">#REF!</definedName>
    <definedName name="_xlnm.Print_Titles" localSheetId="0">'Conceptos Basicos '!$7:$8</definedName>
    <definedName name="_xlnm.Print_Titles" localSheetId="2">'Identificación del Riesgo'!#REF!</definedName>
    <definedName name="_xlnm.Print_Titles" localSheetId="4">'Mapa de Riesgos 2018'!$3:$3</definedName>
    <definedName name="_xlnm.Print_Titles" localSheetId="1">'Tipologia de Riesgo'!#REF!</definedName>
  </definedNames>
  <calcPr calcId="162913"/>
  <fileRecoveryPr autoRecover="0"/>
</workbook>
</file>

<file path=xl/calcChain.xml><?xml version="1.0" encoding="utf-8"?>
<calcChain xmlns="http://schemas.openxmlformats.org/spreadsheetml/2006/main">
  <c r="AT59" i="14" l="1"/>
  <c r="AL59" i="14" l="1"/>
  <c r="H59" i="14"/>
  <c r="N41" i="16" l="1"/>
  <c r="N43" i="16" s="1"/>
  <c r="G41" i="16" l="1"/>
  <c r="E41" i="16"/>
  <c r="F41" i="16" s="1"/>
  <c r="D41" i="16"/>
  <c r="F40" i="16"/>
  <c r="F39" i="16"/>
  <c r="F38" i="16"/>
  <c r="F37" i="16"/>
  <c r="F36" i="16"/>
  <c r="F35" i="16"/>
  <c r="F34" i="16"/>
  <c r="F33" i="16"/>
  <c r="F32" i="16"/>
  <c r="F31" i="16"/>
  <c r="F30" i="16"/>
  <c r="F29" i="16"/>
  <c r="P17" i="16"/>
  <c r="N17" i="16"/>
  <c r="M17" i="16"/>
  <c r="O16" i="16"/>
  <c r="O15" i="16"/>
  <c r="O14" i="16"/>
  <c r="O13" i="16"/>
  <c r="O12" i="16"/>
  <c r="O11" i="16"/>
  <c r="O10" i="16"/>
  <c r="O9" i="16"/>
  <c r="O8" i="16"/>
  <c r="O7" i="16"/>
  <c r="O6" i="16"/>
  <c r="O5" i="16"/>
  <c r="O17" i="16" l="1"/>
  <c r="AP145" i="8"/>
  <c r="AR145" i="8" s="1"/>
  <c r="AP144" i="8"/>
  <c r="AR144" i="8" s="1"/>
  <c r="AD163" i="8"/>
  <c r="AC163" i="8"/>
  <c r="AE163" i="8" l="1"/>
  <c r="AP193" i="8"/>
  <c r="AR193" i="8" s="1"/>
  <c r="AP192" i="8"/>
  <c r="AR192" i="8" s="1"/>
  <c r="AP200" i="8" l="1"/>
  <c r="AR200" i="8" s="1"/>
  <c r="AE200" i="8"/>
  <c r="AP199" i="8"/>
  <c r="AR199" i="8" s="1"/>
  <c r="AD199" i="8"/>
  <c r="AY199" i="8" s="1"/>
  <c r="AC199" i="8"/>
  <c r="AX199" i="8" s="1"/>
  <c r="AP198" i="8"/>
  <c r="AR198" i="8" s="1"/>
  <c r="AE198" i="8"/>
  <c r="AP197" i="8"/>
  <c r="AR197" i="8" s="1"/>
  <c r="AE197" i="8"/>
  <c r="AP196" i="8"/>
  <c r="AR196" i="8" s="1"/>
  <c r="AE196" i="8"/>
  <c r="AP195" i="8"/>
  <c r="AR195" i="8" s="1"/>
  <c r="AE195" i="8"/>
  <c r="AP194" i="8"/>
  <c r="AR194" i="8" s="1"/>
  <c r="AD194" i="8"/>
  <c r="AY194" i="8" s="1"/>
  <c r="AC194" i="8"/>
  <c r="AE193" i="8"/>
  <c r="AE192" i="8"/>
  <c r="AP191" i="8"/>
  <c r="AR191" i="8" s="1"/>
  <c r="AE191" i="8"/>
  <c r="AP190" i="8"/>
  <c r="AR190" i="8" s="1"/>
  <c r="AE190" i="8"/>
  <c r="AP189" i="8"/>
  <c r="AR189" i="8" s="1"/>
  <c r="AD189" i="8"/>
  <c r="AY189" i="8" s="1"/>
  <c r="AC189" i="8"/>
  <c r="AX189" i="8" s="1"/>
  <c r="AZ199" i="8" l="1"/>
  <c r="AS194" i="8"/>
  <c r="AZ189" i="8"/>
  <c r="AS189" i="8"/>
  <c r="AE194" i="8"/>
  <c r="AS199" i="8"/>
  <c r="AX194" i="8"/>
  <c r="AZ194" i="8" s="1"/>
  <c r="AE189" i="8"/>
  <c r="AE199" i="8"/>
  <c r="AP186" i="8" l="1"/>
  <c r="AR186" i="8" s="1"/>
  <c r="AP184" i="8"/>
  <c r="AR184" i="8" s="1"/>
  <c r="AD68" i="8" l="1"/>
  <c r="AY68" i="8" s="1"/>
  <c r="AC68" i="8"/>
  <c r="AX68" i="8" s="1"/>
  <c r="AZ68" i="8" l="1"/>
  <c r="AE68" i="8"/>
  <c r="AP69" i="8"/>
  <c r="AR69" i="8" s="1"/>
  <c r="AP70" i="8"/>
  <c r="AR70" i="8" s="1"/>
  <c r="AP68" i="8"/>
  <c r="AR68" i="8" s="1"/>
  <c r="AS68" i="8" l="1"/>
  <c r="AP94" i="8"/>
  <c r="AR94" i="8" s="1"/>
  <c r="AP26" i="8" l="1"/>
  <c r="F79" i="14" l="1"/>
  <c r="A13" i="4" l="1"/>
  <c r="A14" i="4" s="1"/>
  <c r="A16" i="4"/>
  <c r="A17" i="4" s="1"/>
  <c r="A10" i="4"/>
  <c r="A11" i="4" s="1"/>
  <c r="AD23" i="8" l="1"/>
  <c r="AY23" i="8" s="1"/>
  <c r="AC174" i="8" l="1"/>
  <c r="AD174" i="8"/>
  <c r="AC175" i="8"/>
  <c r="AD175" i="8"/>
  <c r="AC176" i="8"/>
  <c r="AD176" i="8"/>
  <c r="AC177" i="8"/>
  <c r="AD177" i="8"/>
  <c r="AC178" i="8"/>
  <c r="AX178" i="8" s="1"/>
  <c r="AD178" i="8"/>
  <c r="AY178" i="8" s="1"/>
  <c r="AC179" i="8"/>
  <c r="AD179" i="8"/>
  <c r="AC180" i="8"/>
  <c r="AD180" i="8"/>
  <c r="AC181" i="8"/>
  <c r="AX181" i="8" s="1"/>
  <c r="AD181" i="8"/>
  <c r="AY181" i="8" s="1"/>
  <c r="AC182" i="8"/>
  <c r="AD182" i="8"/>
  <c r="AC183" i="8"/>
  <c r="AD183" i="8"/>
  <c r="AC185" i="8"/>
  <c r="AX185" i="8" s="1"/>
  <c r="AD185" i="8"/>
  <c r="AY185" i="8" s="1"/>
  <c r="AC187" i="8"/>
  <c r="AD187" i="8"/>
  <c r="AC188" i="8"/>
  <c r="AD188" i="8"/>
  <c r="AC201" i="8"/>
  <c r="AX201" i="8" s="1"/>
  <c r="AD201" i="8"/>
  <c r="AY201" i="8" s="1"/>
  <c r="AC202" i="8"/>
  <c r="AD202" i="8"/>
  <c r="AC203" i="8"/>
  <c r="AD203" i="8"/>
  <c r="AC204" i="8"/>
  <c r="AD204" i="8"/>
  <c r="AC205" i="8"/>
  <c r="AD205" i="8"/>
  <c r="AC206" i="8"/>
  <c r="AX206" i="8" s="1"/>
  <c r="AD206" i="8"/>
  <c r="AY206" i="8" s="1"/>
  <c r="AC207" i="8"/>
  <c r="AD207" i="8"/>
  <c r="AC208" i="8"/>
  <c r="AD208" i="8"/>
  <c r="AC209" i="8"/>
  <c r="AD209" i="8"/>
  <c r="AC210" i="8"/>
  <c r="AD210" i="8"/>
  <c r="AC211" i="8"/>
  <c r="AD211" i="8"/>
  <c r="AZ206" i="8" l="1"/>
  <c r="AZ181" i="8"/>
  <c r="AZ201" i="8"/>
  <c r="AZ185" i="8"/>
  <c r="AZ178" i="8"/>
  <c r="AP4" i="8"/>
  <c r="AR4" i="8" l="1"/>
  <c r="AP5" i="8"/>
  <c r="AR5" i="8" s="1"/>
  <c r="AP6" i="8"/>
  <c r="AR6" i="8" s="1"/>
  <c r="AP7" i="8"/>
  <c r="AR7" i="8" s="1"/>
  <c r="AP8" i="8"/>
  <c r="AR8" i="8" s="1"/>
  <c r="AP9" i="8"/>
  <c r="AR9" i="8" s="1"/>
  <c r="AP10" i="8"/>
  <c r="AR10" i="8" s="1"/>
  <c r="AP11" i="8"/>
  <c r="AR11" i="8" s="1"/>
  <c r="AP12" i="8"/>
  <c r="AR12" i="8" s="1"/>
  <c r="AP13" i="8"/>
  <c r="AR13" i="8" s="1"/>
  <c r="AP14" i="8"/>
  <c r="AR14" i="8" s="1"/>
  <c r="AP15" i="8"/>
  <c r="AR15" i="8" s="1"/>
  <c r="AP16" i="8"/>
  <c r="AR16" i="8" s="1"/>
  <c r="AP17" i="8"/>
  <c r="AR17" i="8" s="1"/>
  <c r="AP18" i="8"/>
  <c r="AR18" i="8" s="1"/>
  <c r="AP19" i="8"/>
  <c r="AR19" i="8" s="1"/>
  <c r="AP20" i="8"/>
  <c r="AR20" i="8" s="1"/>
  <c r="AP21" i="8"/>
  <c r="AR21" i="8" s="1"/>
  <c r="AP22" i="8"/>
  <c r="AR22" i="8" s="1"/>
  <c r="AP23" i="8"/>
  <c r="AR23" i="8" s="1"/>
  <c r="AP24" i="8"/>
  <c r="AR24" i="8" s="1"/>
  <c r="AP25" i="8"/>
  <c r="AR25" i="8" s="1"/>
  <c r="AP27" i="8"/>
  <c r="AR27" i="8" s="1"/>
  <c r="AP28" i="8"/>
  <c r="AR28" i="8" s="1"/>
  <c r="AP29" i="8"/>
  <c r="AR29" i="8" s="1"/>
  <c r="AP30" i="8"/>
  <c r="AR30" i="8" s="1"/>
  <c r="AP31" i="8"/>
  <c r="AR31" i="8" s="1"/>
  <c r="AP32" i="8"/>
  <c r="AR32" i="8" s="1"/>
  <c r="AP33" i="8"/>
  <c r="AR33" i="8" s="1"/>
  <c r="AP34" i="8"/>
  <c r="AR34" i="8" s="1"/>
  <c r="AP35" i="8"/>
  <c r="AR35" i="8" s="1"/>
  <c r="AP36" i="8"/>
  <c r="AR36" i="8" s="1"/>
  <c r="AP37" i="8"/>
  <c r="AR37" i="8" s="1"/>
  <c r="AP38" i="8"/>
  <c r="AR38" i="8" s="1"/>
  <c r="AP39" i="8"/>
  <c r="AR39" i="8" s="1"/>
  <c r="AP40" i="8"/>
  <c r="AR40" i="8" s="1"/>
  <c r="AP41" i="8"/>
  <c r="AR41" i="8" s="1"/>
  <c r="AP42" i="8"/>
  <c r="AR42" i="8" s="1"/>
  <c r="AP43" i="8"/>
  <c r="AR43" i="8" s="1"/>
  <c r="AP44" i="8"/>
  <c r="AR44" i="8" s="1"/>
  <c r="AP45" i="8"/>
  <c r="AR45" i="8" s="1"/>
  <c r="AP46" i="8"/>
  <c r="AR46" i="8" s="1"/>
  <c r="AP47" i="8"/>
  <c r="AR47" i="8" s="1"/>
  <c r="AP48" i="8"/>
  <c r="AR48" i="8" s="1"/>
  <c r="AP49" i="8"/>
  <c r="AR49" i="8" s="1"/>
  <c r="AP50" i="8"/>
  <c r="AR50" i="8" s="1"/>
  <c r="AP51" i="8"/>
  <c r="AR51" i="8" s="1"/>
  <c r="AP52" i="8"/>
  <c r="AR52" i="8" s="1"/>
  <c r="AP53" i="8"/>
  <c r="AR53" i="8" s="1"/>
  <c r="AP54" i="8"/>
  <c r="AR54" i="8" s="1"/>
  <c r="AP55" i="8"/>
  <c r="AR55" i="8" s="1"/>
  <c r="AP56" i="8"/>
  <c r="AR56" i="8" s="1"/>
  <c r="AP57" i="8"/>
  <c r="AR57" i="8" s="1"/>
  <c r="AP58" i="8"/>
  <c r="AR58" i="8" s="1"/>
  <c r="AP59" i="8"/>
  <c r="AR59" i="8" s="1"/>
  <c r="AP60" i="8"/>
  <c r="AR60" i="8" s="1"/>
  <c r="AP61" i="8"/>
  <c r="AR61" i="8" s="1"/>
  <c r="AP62" i="8"/>
  <c r="AR62" i="8" s="1"/>
  <c r="AP63" i="8"/>
  <c r="AR63" i="8" s="1"/>
  <c r="AP64" i="8"/>
  <c r="AR64" i="8" s="1"/>
  <c r="AP65" i="8"/>
  <c r="AR65" i="8" s="1"/>
  <c r="AP66" i="8"/>
  <c r="AR66" i="8" s="1"/>
  <c r="AP67" i="8"/>
  <c r="AR67" i="8" s="1"/>
  <c r="AP71" i="8"/>
  <c r="AR71" i="8" s="1"/>
  <c r="AP72" i="8"/>
  <c r="AR72" i="8" s="1"/>
  <c r="AP73" i="8"/>
  <c r="AR73" i="8" s="1"/>
  <c r="AP74" i="8"/>
  <c r="AR74" i="8" s="1"/>
  <c r="AP75" i="8"/>
  <c r="AR75" i="8" s="1"/>
  <c r="AP76" i="8"/>
  <c r="AR76" i="8" s="1"/>
  <c r="AP77" i="8"/>
  <c r="AR77" i="8" s="1"/>
  <c r="AP78" i="8"/>
  <c r="AR78" i="8" s="1"/>
  <c r="AP79" i="8"/>
  <c r="AR79" i="8" s="1"/>
  <c r="AP80" i="8"/>
  <c r="AR80" i="8" s="1"/>
  <c r="AP81" i="8"/>
  <c r="AR81" i="8" s="1"/>
  <c r="AP82" i="8"/>
  <c r="AR82" i="8" s="1"/>
  <c r="AP83" i="8"/>
  <c r="AR83" i="8" s="1"/>
  <c r="AP84" i="8"/>
  <c r="AR84" i="8" s="1"/>
  <c r="AP85" i="8"/>
  <c r="AR85" i="8" s="1"/>
  <c r="AP86" i="8"/>
  <c r="AR86" i="8" s="1"/>
  <c r="AP87" i="8"/>
  <c r="AR87" i="8" s="1"/>
  <c r="AP88" i="8"/>
  <c r="AR88" i="8" s="1"/>
  <c r="AP89" i="8"/>
  <c r="AR89" i="8" s="1"/>
  <c r="AP90" i="8"/>
  <c r="AR90" i="8" s="1"/>
  <c r="AP91" i="8"/>
  <c r="AR91" i="8" s="1"/>
  <c r="AP92" i="8"/>
  <c r="AR92" i="8" s="1"/>
  <c r="AP93" i="8"/>
  <c r="AR93" i="8" s="1"/>
  <c r="AP95" i="8"/>
  <c r="AR95" i="8" s="1"/>
  <c r="AP96" i="8"/>
  <c r="AR96" i="8" s="1"/>
  <c r="AP97" i="8"/>
  <c r="AR97" i="8" s="1"/>
  <c r="AP98" i="8"/>
  <c r="AR98" i="8" s="1"/>
  <c r="AP99" i="8"/>
  <c r="AR99" i="8" s="1"/>
  <c r="AP100" i="8"/>
  <c r="AR100" i="8" s="1"/>
  <c r="AP101" i="8"/>
  <c r="AR101" i="8" s="1"/>
  <c r="AP102" i="8"/>
  <c r="AR102" i="8" s="1"/>
  <c r="AP103" i="8"/>
  <c r="AR103" i="8" s="1"/>
  <c r="AP104" i="8"/>
  <c r="AR104" i="8" s="1"/>
  <c r="AP105" i="8"/>
  <c r="AR105" i="8" s="1"/>
  <c r="AP106" i="8"/>
  <c r="AR106" i="8" s="1"/>
  <c r="AP107" i="8"/>
  <c r="AR107" i="8" s="1"/>
  <c r="AP108" i="8"/>
  <c r="AR108" i="8" s="1"/>
  <c r="AP109" i="8"/>
  <c r="AR109" i="8" s="1"/>
  <c r="AP110" i="8"/>
  <c r="AR110" i="8" s="1"/>
  <c r="AP111" i="8"/>
  <c r="AR111" i="8" s="1"/>
  <c r="AP112" i="8"/>
  <c r="AR112" i="8" s="1"/>
  <c r="AP113" i="8"/>
  <c r="AR113" i="8" s="1"/>
  <c r="AP114" i="8"/>
  <c r="AR114" i="8" s="1"/>
  <c r="AP115" i="8"/>
  <c r="AR115" i="8" s="1"/>
  <c r="AP116" i="8"/>
  <c r="AR116" i="8" s="1"/>
  <c r="AP117" i="8"/>
  <c r="AR117" i="8" s="1"/>
  <c r="AP118" i="8"/>
  <c r="AR118" i="8" s="1"/>
  <c r="AP119" i="8"/>
  <c r="AR119" i="8" s="1"/>
  <c r="AP120" i="8"/>
  <c r="AR120" i="8" s="1"/>
  <c r="AP121" i="8"/>
  <c r="AR121" i="8" s="1"/>
  <c r="AP122" i="8"/>
  <c r="AR122" i="8" s="1"/>
  <c r="AP123" i="8"/>
  <c r="AR123" i="8" s="1"/>
  <c r="AP124" i="8"/>
  <c r="AR124" i="8" s="1"/>
  <c r="AP125" i="8"/>
  <c r="AR125" i="8" s="1"/>
  <c r="AP126" i="8"/>
  <c r="AR126" i="8" s="1"/>
  <c r="AP127" i="8"/>
  <c r="AR127" i="8" s="1"/>
  <c r="AP128" i="8"/>
  <c r="AR128" i="8" s="1"/>
  <c r="AP129" i="8"/>
  <c r="AR129" i="8" s="1"/>
  <c r="AP130" i="8"/>
  <c r="AR130" i="8" s="1"/>
  <c r="AP131" i="8"/>
  <c r="AR131" i="8" s="1"/>
  <c r="AP132" i="8"/>
  <c r="AR132" i="8" s="1"/>
  <c r="AP133" i="8"/>
  <c r="AR133" i="8" s="1"/>
  <c r="AP134" i="8"/>
  <c r="AR134" i="8" s="1"/>
  <c r="AP135" i="8"/>
  <c r="AR135" i="8" s="1"/>
  <c r="AP136" i="8"/>
  <c r="AR136" i="8" s="1"/>
  <c r="AP137" i="8"/>
  <c r="AR137" i="8" s="1"/>
  <c r="AP138" i="8"/>
  <c r="AR138" i="8" s="1"/>
  <c r="AP139" i="8"/>
  <c r="AR139" i="8" s="1"/>
  <c r="AP140" i="8"/>
  <c r="AR140" i="8" s="1"/>
  <c r="AP141" i="8"/>
  <c r="AR141" i="8" s="1"/>
  <c r="AP142" i="8"/>
  <c r="AR142" i="8" s="1"/>
  <c r="AP143" i="8"/>
  <c r="AR143" i="8" s="1"/>
  <c r="AP146" i="8"/>
  <c r="AR146" i="8" s="1"/>
  <c r="AP147" i="8"/>
  <c r="AR147" i="8" s="1"/>
  <c r="AP148" i="8"/>
  <c r="AR148" i="8" s="1"/>
  <c r="AP149" i="8"/>
  <c r="AR149" i="8" s="1"/>
  <c r="AP150" i="8"/>
  <c r="AR150" i="8" s="1"/>
  <c r="AP151" i="8"/>
  <c r="AR151" i="8" s="1"/>
  <c r="AP152" i="8"/>
  <c r="AR152" i="8" s="1"/>
  <c r="AP153" i="8"/>
  <c r="AR153" i="8" s="1"/>
  <c r="AP154" i="8"/>
  <c r="AR154" i="8" s="1"/>
  <c r="AP155" i="8"/>
  <c r="AR155" i="8" s="1"/>
  <c r="AP156" i="8"/>
  <c r="AR156" i="8" s="1"/>
  <c r="AP157" i="8"/>
  <c r="AR157" i="8" s="1"/>
  <c r="AP158" i="8"/>
  <c r="AR158" i="8" s="1"/>
  <c r="AP159" i="8"/>
  <c r="AR159" i="8" s="1"/>
  <c r="AP160" i="8"/>
  <c r="AR160" i="8" s="1"/>
  <c r="AP161" i="8"/>
  <c r="AR161" i="8" s="1"/>
  <c r="AP162" i="8"/>
  <c r="AR162" i="8" s="1"/>
  <c r="AP163" i="8"/>
  <c r="AR163" i="8" s="1"/>
  <c r="AP164" i="8"/>
  <c r="AR164" i="8" s="1"/>
  <c r="AP165" i="8"/>
  <c r="AR165" i="8" s="1"/>
  <c r="AP166" i="8"/>
  <c r="AR166" i="8" s="1"/>
  <c r="AP167" i="8"/>
  <c r="AR167" i="8" s="1"/>
  <c r="AP168" i="8"/>
  <c r="AR168" i="8" s="1"/>
  <c r="AP169" i="8"/>
  <c r="AR169" i="8" s="1"/>
  <c r="AP170" i="8"/>
  <c r="AR170" i="8" s="1"/>
  <c r="AP171" i="8"/>
  <c r="AR171" i="8" s="1"/>
  <c r="AP172" i="8"/>
  <c r="AR172" i="8" s="1"/>
  <c r="AP173" i="8"/>
  <c r="AR173" i="8" s="1"/>
  <c r="AP174" i="8"/>
  <c r="AR174" i="8" s="1"/>
  <c r="AP175" i="8"/>
  <c r="AR175" i="8" s="1"/>
  <c r="AP176" i="8"/>
  <c r="AR176" i="8" s="1"/>
  <c r="AP177" i="8"/>
  <c r="AR177" i="8" s="1"/>
  <c r="AP178" i="8"/>
  <c r="AR178" i="8" s="1"/>
  <c r="AP179" i="8"/>
  <c r="AR179" i="8" s="1"/>
  <c r="AP180" i="8"/>
  <c r="AR180" i="8" s="1"/>
  <c r="AP181" i="8"/>
  <c r="AR181" i="8" s="1"/>
  <c r="AP182" i="8"/>
  <c r="AR182" i="8" s="1"/>
  <c r="AP183" i="8"/>
  <c r="AR183" i="8" s="1"/>
  <c r="AP185" i="8"/>
  <c r="AR185" i="8" s="1"/>
  <c r="AP187" i="8"/>
  <c r="AR187" i="8" s="1"/>
  <c r="AP188" i="8"/>
  <c r="AR188" i="8" s="1"/>
  <c r="AP201" i="8"/>
  <c r="AR201" i="8" s="1"/>
  <c r="AP202" i="8"/>
  <c r="AR202" i="8" s="1"/>
  <c r="AP203" i="8"/>
  <c r="AR203" i="8" s="1"/>
  <c r="AP204" i="8"/>
  <c r="AR204" i="8" s="1"/>
  <c r="AP205" i="8"/>
  <c r="AR205" i="8" s="1"/>
  <c r="AP206" i="8"/>
  <c r="AR206" i="8" s="1"/>
  <c r="AP207" i="8"/>
  <c r="AR207" i="8" s="1"/>
  <c r="AP208" i="8"/>
  <c r="AR208" i="8" s="1"/>
  <c r="AP209" i="8"/>
  <c r="AR209" i="8" s="1"/>
  <c r="AP210" i="8"/>
  <c r="AR210" i="8" s="1"/>
  <c r="AP211" i="8"/>
  <c r="AR211" i="8" s="1"/>
  <c r="AS155" i="8" l="1"/>
  <c r="AS35" i="8"/>
  <c r="AS33" i="8"/>
  <c r="AS158" i="8"/>
  <c r="AS146" i="8"/>
  <c r="AS201" i="8"/>
  <c r="AS185" i="8"/>
  <c r="AS178" i="8"/>
  <c r="AS165" i="8"/>
  <c r="AS151" i="8"/>
  <c r="AS131" i="8"/>
  <c r="AS127" i="8"/>
  <c r="AS123" i="8"/>
  <c r="AS116" i="8"/>
  <c r="AS112" i="8"/>
  <c r="AS107" i="8"/>
  <c r="AS103" i="8"/>
  <c r="AS99" i="8"/>
  <c r="AS95" i="8"/>
  <c r="AS86" i="8"/>
  <c r="AS77" i="8"/>
  <c r="AS64" i="8"/>
  <c r="AS46" i="8"/>
  <c r="AS38" i="8"/>
  <c r="AS31" i="8"/>
  <c r="AS206" i="8"/>
  <c r="AS181" i="8"/>
  <c r="AS173" i="8"/>
  <c r="AS167" i="8"/>
  <c r="AS163" i="8"/>
  <c r="AS148" i="8"/>
  <c r="AS141" i="8"/>
  <c r="AS137" i="8"/>
  <c r="AS119" i="8"/>
  <c r="AS82" i="8"/>
  <c r="AS79" i="8"/>
  <c r="AS73" i="8"/>
  <c r="AS71" i="8"/>
  <c r="AS62" i="8"/>
  <c r="AS59" i="8"/>
  <c r="AS57" i="8"/>
  <c r="AS52" i="8"/>
  <c r="AS49" i="8"/>
  <c r="AS41" i="8"/>
  <c r="AS28" i="8"/>
  <c r="AS23" i="8"/>
  <c r="AS19" i="8"/>
  <c r="AS17" i="8"/>
  <c r="AS14" i="8"/>
  <c r="AS4" i="8"/>
  <c r="AE181" i="8"/>
  <c r="AE182" i="8"/>
  <c r="AE183" i="8"/>
  <c r="AE185" i="8"/>
  <c r="AE187" i="8"/>
  <c r="AE188" i="8"/>
  <c r="AC93" i="8" l="1"/>
  <c r="AD93" i="8"/>
  <c r="AE93" i="8" l="1"/>
  <c r="AC4" i="8"/>
  <c r="AC5" i="8"/>
  <c r="AC6" i="8"/>
  <c r="AC7" i="8"/>
  <c r="AC8" i="8"/>
  <c r="AC9" i="8"/>
  <c r="AC10" i="8"/>
  <c r="AC11" i="8"/>
  <c r="AC12" i="8"/>
  <c r="AC13" i="8"/>
  <c r="AC14" i="8"/>
  <c r="AX14" i="8" s="1"/>
  <c r="AC15" i="8"/>
  <c r="AC17" i="8"/>
  <c r="AX17" i="8" s="1"/>
  <c r="AC18" i="8"/>
  <c r="AC19" i="8"/>
  <c r="AX19" i="8" s="1"/>
  <c r="AC20" i="8"/>
  <c r="AC21" i="8"/>
  <c r="AC22" i="8"/>
  <c r="AC23" i="8"/>
  <c r="AX23" i="8" s="1"/>
  <c r="AZ23" i="8" s="1"/>
  <c r="AC24" i="8"/>
  <c r="AC25" i="8"/>
  <c r="AC27" i="8"/>
  <c r="AC28" i="8"/>
  <c r="AX28" i="8" s="1"/>
  <c r="AC29" i="8"/>
  <c r="AC30" i="8"/>
  <c r="AC31" i="8"/>
  <c r="AX31" i="8" s="1"/>
  <c r="AC32" i="8"/>
  <c r="AC33" i="8"/>
  <c r="AX33" i="8" s="1"/>
  <c r="AC34" i="8"/>
  <c r="AC35" i="8"/>
  <c r="AX35" i="8" s="1"/>
  <c r="AC36" i="8"/>
  <c r="AC37" i="8"/>
  <c r="AC38" i="8"/>
  <c r="AX38" i="8" s="1"/>
  <c r="AC39" i="8"/>
  <c r="AC40" i="8"/>
  <c r="AC41" i="8"/>
  <c r="AX41" i="8" s="1"/>
  <c r="AC42" i="8"/>
  <c r="AC43" i="8"/>
  <c r="AC44" i="8"/>
  <c r="AC45" i="8"/>
  <c r="AC46" i="8"/>
  <c r="AX46" i="8" s="1"/>
  <c r="AC47" i="8"/>
  <c r="AC48" i="8"/>
  <c r="AC49" i="8"/>
  <c r="AX49" i="8" s="1"/>
  <c r="AC50" i="8"/>
  <c r="AC51" i="8"/>
  <c r="AC52" i="8"/>
  <c r="AX52" i="8" s="1"/>
  <c r="AC53" i="8"/>
  <c r="AC54" i="8"/>
  <c r="AC55" i="8"/>
  <c r="AC56" i="8"/>
  <c r="AC57" i="8"/>
  <c r="AX57" i="8" s="1"/>
  <c r="AC58" i="8"/>
  <c r="AC59" i="8"/>
  <c r="AX59" i="8" s="1"/>
  <c r="AC60" i="8"/>
  <c r="AC61" i="8"/>
  <c r="AC62" i="8"/>
  <c r="AX62" i="8" s="1"/>
  <c r="AC63" i="8"/>
  <c r="AC64" i="8"/>
  <c r="AX64" i="8" s="1"/>
  <c r="AC65" i="8"/>
  <c r="AC66" i="8"/>
  <c r="AC67" i="8"/>
  <c r="AC71" i="8"/>
  <c r="AX71" i="8" s="1"/>
  <c r="AC72" i="8"/>
  <c r="AC73" i="8"/>
  <c r="AX73" i="8" s="1"/>
  <c r="AC74" i="8"/>
  <c r="AC75" i="8"/>
  <c r="AC76" i="8"/>
  <c r="AC77" i="8"/>
  <c r="AX77" i="8" s="1"/>
  <c r="AC78" i="8"/>
  <c r="AC79" i="8"/>
  <c r="AX79" i="8" s="1"/>
  <c r="AC80" i="8"/>
  <c r="AC81" i="8"/>
  <c r="AC82" i="8"/>
  <c r="AX82" i="8" s="1"/>
  <c r="AC83" i="8"/>
  <c r="AC84" i="8"/>
  <c r="AC85" i="8"/>
  <c r="AC86" i="8"/>
  <c r="AX86" i="8" s="1"/>
  <c r="AC87" i="8"/>
  <c r="AC88" i="8"/>
  <c r="AC89" i="8"/>
  <c r="AC90" i="8"/>
  <c r="AC91" i="8"/>
  <c r="AC92" i="8"/>
  <c r="AC95" i="8"/>
  <c r="AX95" i="8" s="1"/>
  <c r="AC96" i="8"/>
  <c r="AC97" i="8"/>
  <c r="AC98" i="8"/>
  <c r="AC99" i="8"/>
  <c r="AX99" i="8" s="1"/>
  <c r="AC100" i="8"/>
  <c r="AC101" i="8"/>
  <c r="AC102" i="8"/>
  <c r="AC103" i="8"/>
  <c r="AX103" i="8" s="1"/>
  <c r="AC104" i="8"/>
  <c r="AC105" i="8"/>
  <c r="AC106" i="8"/>
  <c r="AC107" i="8"/>
  <c r="AX107" i="8" s="1"/>
  <c r="AC108" i="8"/>
  <c r="AC109" i="8"/>
  <c r="AC110" i="8"/>
  <c r="AC111" i="8"/>
  <c r="AC112" i="8"/>
  <c r="AX112" i="8" s="1"/>
  <c r="AC113" i="8"/>
  <c r="AC114" i="8"/>
  <c r="AC115" i="8"/>
  <c r="AC116" i="8"/>
  <c r="AX116" i="8" s="1"/>
  <c r="AC117" i="8"/>
  <c r="AC118" i="8"/>
  <c r="AC119" i="8"/>
  <c r="AX119" i="8" s="1"/>
  <c r="AC120" i="8"/>
  <c r="AC121" i="8"/>
  <c r="AC122" i="8"/>
  <c r="AC123" i="8"/>
  <c r="AX123" i="8" s="1"/>
  <c r="AC124" i="8"/>
  <c r="AC125" i="8"/>
  <c r="AC126" i="8"/>
  <c r="AC127" i="8"/>
  <c r="AX127" i="8" s="1"/>
  <c r="AC128" i="8"/>
  <c r="AC129" i="8"/>
  <c r="AC130" i="8"/>
  <c r="AC131" i="8"/>
  <c r="AX131" i="8" s="1"/>
  <c r="AC132" i="8"/>
  <c r="AC133" i="8"/>
  <c r="AC134" i="8"/>
  <c r="AC135" i="8"/>
  <c r="AC136" i="8"/>
  <c r="AC137" i="8"/>
  <c r="AX137" i="8" s="1"/>
  <c r="AC138" i="8"/>
  <c r="AC139" i="8"/>
  <c r="AC140" i="8"/>
  <c r="AC141" i="8"/>
  <c r="AX141" i="8" s="1"/>
  <c r="AC142" i="8"/>
  <c r="AC143" i="8"/>
  <c r="AC146" i="8"/>
  <c r="AX146" i="8" s="1"/>
  <c r="AC147" i="8"/>
  <c r="AC148" i="8"/>
  <c r="AX148" i="8" s="1"/>
  <c r="AC149" i="8"/>
  <c r="AC150" i="8"/>
  <c r="AC151" i="8"/>
  <c r="AX151" i="8" s="1"/>
  <c r="AC152" i="8"/>
  <c r="AC153" i="8"/>
  <c r="AC154" i="8"/>
  <c r="AC155" i="8"/>
  <c r="AX155" i="8" s="1"/>
  <c r="AC156" i="8"/>
  <c r="AC157" i="8"/>
  <c r="AC158" i="8"/>
  <c r="AX158" i="8" s="1"/>
  <c r="AC159" i="8"/>
  <c r="AC160" i="8"/>
  <c r="AC161" i="8"/>
  <c r="AC162" i="8"/>
  <c r="AX163" i="8"/>
  <c r="AC164" i="8"/>
  <c r="AC165" i="8"/>
  <c r="AX165" i="8" s="1"/>
  <c r="AC166" i="8"/>
  <c r="AC167" i="8"/>
  <c r="AX167" i="8" s="1"/>
  <c r="AC168" i="8"/>
  <c r="AC169" i="8"/>
  <c r="AC170" i="8"/>
  <c r="AC171" i="8"/>
  <c r="AC172" i="8"/>
  <c r="AC173" i="8"/>
  <c r="AX173" i="8" s="1"/>
  <c r="AX4" i="8" l="1"/>
  <c r="AD146" i="8"/>
  <c r="AY146" i="8" s="1"/>
  <c r="AZ146" i="8" s="1"/>
  <c r="AD147" i="8"/>
  <c r="AD148" i="8"/>
  <c r="AY148" i="8" s="1"/>
  <c r="AZ148" i="8" s="1"/>
  <c r="AD149" i="8"/>
  <c r="AD150" i="8"/>
  <c r="AD151" i="8"/>
  <c r="AY151" i="8" s="1"/>
  <c r="AZ151" i="8" s="1"/>
  <c r="AD152" i="8"/>
  <c r="AD153" i="8"/>
  <c r="AD154" i="8"/>
  <c r="AD155" i="8"/>
  <c r="AY155" i="8" s="1"/>
  <c r="AZ155" i="8" s="1"/>
  <c r="AD156" i="8"/>
  <c r="AD157" i="8"/>
  <c r="AD158" i="8"/>
  <c r="AY158" i="8" s="1"/>
  <c r="AZ158" i="8" s="1"/>
  <c r="AD159" i="8"/>
  <c r="AD160" i="8"/>
  <c r="AD161" i="8"/>
  <c r="AD40" i="8"/>
  <c r="AE40" i="8" s="1"/>
  <c r="AD39" i="8"/>
  <c r="AD38" i="8"/>
  <c r="AY38" i="8" s="1"/>
  <c r="AZ38" i="8" s="1"/>
  <c r="AD37" i="8"/>
  <c r="AD36" i="8"/>
  <c r="AD35" i="8"/>
  <c r="AY35" i="8" s="1"/>
  <c r="AZ35" i="8" s="1"/>
  <c r="AD34" i="8"/>
  <c r="AD33" i="8"/>
  <c r="AY33" i="8" s="1"/>
  <c r="AZ33" i="8" s="1"/>
  <c r="AD32" i="8"/>
  <c r="AD31" i="8"/>
  <c r="AY31" i="8" s="1"/>
  <c r="AZ31" i="8" s="1"/>
  <c r="AE149" i="8" l="1"/>
  <c r="AE146" i="8"/>
  <c r="AE153" i="8"/>
  <c r="AE151" i="8"/>
  <c r="AE156" i="8"/>
  <c r="AE154" i="8"/>
  <c r="AE152" i="8"/>
  <c r="AE150" i="8"/>
  <c r="AE147" i="8"/>
  <c r="AE148" i="8"/>
  <c r="AE158" i="8"/>
  <c r="AE157" i="8"/>
  <c r="AE155" i="8"/>
  <c r="AE161" i="8"/>
  <c r="AE160" i="8"/>
  <c r="AE159" i="8"/>
  <c r="AE38" i="8"/>
  <c r="AE34" i="8"/>
  <c r="AE35" i="8"/>
  <c r="AE33" i="8"/>
  <c r="AE31" i="8"/>
  <c r="AE32" i="8"/>
  <c r="AE36" i="8"/>
  <c r="AE37" i="8"/>
  <c r="AE39" i="8"/>
  <c r="AE23" i="8" l="1"/>
  <c r="AD107" i="8"/>
  <c r="AY107" i="8" s="1"/>
  <c r="AZ107" i="8" s="1"/>
  <c r="AE107" i="8" l="1"/>
  <c r="I16" i="17"/>
  <c r="H16" i="17"/>
  <c r="G16" i="17"/>
  <c r="F16" i="17"/>
  <c r="E16" i="17"/>
  <c r="I15" i="17"/>
  <c r="H15" i="17"/>
  <c r="G15" i="17"/>
  <c r="F15" i="17"/>
  <c r="E15" i="17"/>
  <c r="I14" i="17"/>
  <c r="H14" i="17"/>
  <c r="G14" i="17"/>
  <c r="F14" i="17"/>
  <c r="E14" i="17"/>
  <c r="I13" i="17"/>
  <c r="H13" i="17"/>
  <c r="G13" i="17"/>
  <c r="F13" i="17"/>
  <c r="E13" i="17"/>
  <c r="I12" i="17"/>
  <c r="H12" i="17"/>
  <c r="G12" i="17"/>
  <c r="F12" i="17"/>
  <c r="E12" i="17"/>
  <c r="AD5" i="8"/>
  <c r="AD6" i="8"/>
  <c r="AD7" i="8"/>
  <c r="AD8" i="8"/>
  <c r="AD9" i="8"/>
  <c r="AD10" i="8"/>
  <c r="AD11" i="8"/>
  <c r="AD12" i="8"/>
  <c r="AD13" i="8"/>
  <c r="AD14" i="8"/>
  <c r="AY14" i="8" s="1"/>
  <c r="AZ14" i="8" s="1"/>
  <c r="AD15" i="8"/>
  <c r="AD17" i="8"/>
  <c r="AY17" i="8" s="1"/>
  <c r="AZ17" i="8" s="1"/>
  <c r="AD18" i="8"/>
  <c r="AD19" i="8"/>
  <c r="AY19" i="8" s="1"/>
  <c r="AZ19" i="8" s="1"/>
  <c r="AD20" i="8"/>
  <c r="AD21" i="8"/>
  <c r="AD22" i="8"/>
  <c r="AD24" i="8"/>
  <c r="AD25" i="8"/>
  <c r="AD27" i="8"/>
  <c r="AD28" i="8"/>
  <c r="AY28" i="8" s="1"/>
  <c r="AZ28" i="8" s="1"/>
  <c r="AD29" i="8"/>
  <c r="AD30" i="8"/>
  <c r="AD162" i="8"/>
  <c r="AY163" i="8"/>
  <c r="AZ163" i="8" s="1"/>
  <c r="AD164" i="8"/>
  <c r="AD165" i="8"/>
  <c r="AY165" i="8" s="1"/>
  <c r="AZ165" i="8" s="1"/>
  <c r="AD166" i="8"/>
  <c r="AD41" i="8"/>
  <c r="AY41" i="8" s="1"/>
  <c r="AZ41" i="8" s="1"/>
  <c r="AD42" i="8"/>
  <c r="AD43" i="8"/>
  <c r="AD44" i="8"/>
  <c r="AD45" i="8"/>
  <c r="AD46" i="8"/>
  <c r="AY46" i="8" s="1"/>
  <c r="AZ46" i="8" s="1"/>
  <c r="AD47" i="8"/>
  <c r="AD48" i="8"/>
  <c r="AD49" i="8"/>
  <c r="AY49" i="8" s="1"/>
  <c r="AZ49" i="8" s="1"/>
  <c r="AD50" i="8"/>
  <c r="AD51" i="8"/>
  <c r="AD52" i="8"/>
  <c r="AY52" i="8" s="1"/>
  <c r="AZ52" i="8" s="1"/>
  <c r="AD53" i="8"/>
  <c r="AD54" i="8"/>
  <c r="AD55" i="8"/>
  <c r="AD56" i="8"/>
  <c r="AD57" i="8"/>
  <c r="AY57" i="8" s="1"/>
  <c r="AZ57" i="8" s="1"/>
  <c r="AD58" i="8"/>
  <c r="AD59" i="8"/>
  <c r="AY59" i="8" s="1"/>
  <c r="AZ59" i="8" s="1"/>
  <c r="AD60" i="8"/>
  <c r="AD61" i="8"/>
  <c r="AD62" i="8"/>
  <c r="AY62" i="8" s="1"/>
  <c r="AZ62" i="8" s="1"/>
  <c r="AD63" i="8"/>
  <c r="AD64" i="8"/>
  <c r="AY64" i="8" s="1"/>
  <c r="AZ64" i="8" s="1"/>
  <c r="AD65" i="8"/>
  <c r="AD66" i="8"/>
  <c r="AD71" i="8"/>
  <c r="AY71" i="8" s="1"/>
  <c r="AZ71" i="8" s="1"/>
  <c r="AD72" i="8"/>
  <c r="AD73" i="8"/>
  <c r="AY73" i="8" s="1"/>
  <c r="AZ73" i="8" s="1"/>
  <c r="AD74" i="8"/>
  <c r="AD75" i="8"/>
  <c r="AD76" i="8"/>
  <c r="AD77" i="8"/>
  <c r="AY77" i="8" s="1"/>
  <c r="AZ77" i="8" s="1"/>
  <c r="AD78" i="8"/>
  <c r="AD67" i="8"/>
  <c r="AD79" i="8"/>
  <c r="AY79" i="8" s="1"/>
  <c r="AZ79" i="8" s="1"/>
  <c r="AD80" i="8"/>
  <c r="AD81" i="8"/>
  <c r="AD82" i="8"/>
  <c r="AY82" i="8" s="1"/>
  <c r="AZ82" i="8" s="1"/>
  <c r="AD83" i="8"/>
  <c r="AD84" i="8"/>
  <c r="AD85" i="8"/>
  <c r="AD86" i="8"/>
  <c r="AY86" i="8" s="1"/>
  <c r="AZ86" i="8" s="1"/>
  <c r="AD87" i="8"/>
  <c r="AD88" i="8"/>
  <c r="AD89" i="8"/>
  <c r="AD90" i="8"/>
  <c r="AD91" i="8"/>
  <c r="AD92" i="8"/>
  <c r="AD123" i="8"/>
  <c r="AY123" i="8" s="1"/>
  <c r="AZ123" i="8" s="1"/>
  <c r="AD124" i="8"/>
  <c r="AD125" i="8"/>
  <c r="AD126" i="8"/>
  <c r="AD127" i="8"/>
  <c r="AY127" i="8" s="1"/>
  <c r="AZ127" i="8" s="1"/>
  <c r="AD128" i="8"/>
  <c r="AD129" i="8"/>
  <c r="AD130" i="8"/>
  <c r="AD131" i="8"/>
  <c r="AY131" i="8" s="1"/>
  <c r="AZ131" i="8" s="1"/>
  <c r="AD132" i="8"/>
  <c r="AD133" i="8"/>
  <c r="AD134" i="8"/>
  <c r="AD135" i="8"/>
  <c r="AD136" i="8"/>
  <c r="AD137" i="8"/>
  <c r="AY137" i="8" s="1"/>
  <c r="AZ137" i="8" s="1"/>
  <c r="AD138" i="8"/>
  <c r="AD139" i="8"/>
  <c r="AD140" i="8"/>
  <c r="AD141" i="8"/>
  <c r="AY141" i="8" s="1"/>
  <c r="AZ141" i="8" s="1"/>
  <c r="AD142" i="8"/>
  <c r="AD143" i="8"/>
  <c r="AD167" i="8"/>
  <c r="AY167" i="8" s="1"/>
  <c r="AZ167" i="8" s="1"/>
  <c r="AD168" i="8"/>
  <c r="AD169" i="8"/>
  <c r="AD170" i="8"/>
  <c r="AD171" i="8"/>
  <c r="AD172" i="8"/>
  <c r="AD173" i="8"/>
  <c r="AE179" i="8"/>
  <c r="AE180" i="8"/>
  <c r="AD95" i="8"/>
  <c r="AY95" i="8" s="1"/>
  <c r="AZ95" i="8" s="1"/>
  <c r="AD96" i="8"/>
  <c r="AD97" i="8"/>
  <c r="AD98" i="8"/>
  <c r="AD99" i="8"/>
  <c r="AY99" i="8" s="1"/>
  <c r="AZ99" i="8" s="1"/>
  <c r="AD101" i="8"/>
  <c r="AD102" i="8"/>
  <c r="AD103" i="8"/>
  <c r="AY103" i="8" s="1"/>
  <c r="AZ103" i="8" s="1"/>
  <c r="AD104" i="8"/>
  <c r="AD108" i="8"/>
  <c r="AD109" i="8"/>
  <c r="AD110" i="8"/>
  <c r="AD111" i="8"/>
  <c r="AD112" i="8"/>
  <c r="AY112" i="8" s="1"/>
  <c r="AZ112" i="8" s="1"/>
  <c r="AD113" i="8"/>
  <c r="AD114" i="8"/>
  <c r="AD115" i="8"/>
  <c r="AD116" i="8"/>
  <c r="AY116" i="8" s="1"/>
  <c r="AZ116" i="8" s="1"/>
  <c r="AD117" i="8"/>
  <c r="AE117" i="8" s="1"/>
  <c r="AD118" i="8"/>
  <c r="AD119" i="8"/>
  <c r="AY119" i="8" s="1"/>
  <c r="AZ119" i="8" s="1"/>
  <c r="AD120" i="8"/>
  <c r="AD121" i="8"/>
  <c r="AD122" i="8"/>
  <c r="AD4" i="8"/>
  <c r="E5" i="17"/>
  <c r="F5" i="17"/>
  <c r="G5" i="17"/>
  <c r="H5" i="17"/>
  <c r="I5" i="17"/>
  <c r="E6" i="17"/>
  <c r="F6" i="17"/>
  <c r="G6" i="17"/>
  <c r="H6" i="17"/>
  <c r="I6" i="17"/>
  <c r="E7" i="17"/>
  <c r="F7" i="17"/>
  <c r="G7" i="17"/>
  <c r="H7" i="17"/>
  <c r="I7" i="17"/>
  <c r="E8" i="17"/>
  <c r="F8" i="17"/>
  <c r="G8" i="17"/>
  <c r="H8" i="17"/>
  <c r="I8" i="17"/>
  <c r="F4" i="17"/>
  <c r="G4" i="17"/>
  <c r="H4" i="17"/>
  <c r="I4" i="17"/>
  <c r="E4" i="17"/>
  <c r="AE173" i="8" l="1"/>
  <c r="AY173" i="8"/>
  <c r="AZ173" i="8" s="1"/>
  <c r="AY4" i="8"/>
  <c r="AZ4" i="8" s="1"/>
  <c r="AE4" i="8"/>
  <c r="AE172" i="8"/>
  <c r="AE171" i="8"/>
  <c r="AE170" i="8"/>
  <c r="AE169" i="8"/>
  <c r="AE168" i="8"/>
  <c r="AE167" i="8"/>
  <c r="AE143" i="8"/>
  <c r="AE142" i="8"/>
  <c r="AE141" i="8"/>
  <c r="AE140" i="8"/>
  <c r="AE139" i="8"/>
  <c r="AE138" i="8"/>
  <c r="AE137" i="8"/>
  <c r="AE136" i="8"/>
  <c r="AE135" i="8"/>
  <c r="AE134" i="8"/>
  <c r="AE133" i="8"/>
  <c r="AE132" i="8"/>
  <c r="AE131" i="8"/>
  <c r="AE130" i="8"/>
  <c r="AE129" i="8"/>
  <c r="AE128" i="8"/>
  <c r="AE127" i="8"/>
  <c r="AE126" i="8"/>
  <c r="AE125" i="8"/>
  <c r="AE124" i="8"/>
  <c r="AE123" i="8"/>
  <c r="AE92" i="8"/>
  <c r="AE91" i="8"/>
  <c r="AE89" i="8"/>
  <c r="AE88" i="8"/>
  <c r="AE87" i="8"/>
  <c r="AE86" i="8"/>
  <c r="AE85" i="8"/>
  <c r="AE84" i="8"/>
  <c r="AE83" i="8"/>
  <c r="AE82" i="8"/>
  <c r="AE81" i="8"/>
  <c r="AE80" i="8"/>
  <c r="AE79" i="8"/>
  <c r="AE78" i="8"/>
  <c r="AE77" i="8"/>
  <c r="AE76" i="8"/>
  <c r="AE75" i="8"/>
  <c r="AE74" i="8"/>
  <c r="AE73" i="8"/>
  <c r="AE72" i="8"/>
  <c r="AE71" i="8"/>
  <c r="AE66" i="8"/>
  <c r="AE65" i="8"/>
  <c r="AE64" i="8"/>
  <c r="AE63" i="8"/>
  <c r="AE62" i="8"/>
  <c r="AE61" i="8"/>
  <c r="AE60" i="8"/>
  <c r="AE59" i="8"/>
  <c r="AE58" i="8"/>
  <c r="AE57" i="8"/>
  <c r="AE56" i="8"/>
  <c r="AE55" i="8"/>
  <c r="AE54" i="8"/>
  <c r="AE53" i="8"/>
  <c r="AE52" i="8"/>
  <c r="AE51" i="8"/>
  <c r="AE50" i="8"/>
  <c r="AE49" i="8"/>
  <c r="AE48" i="8"/>
  <c r="AE47" i="8"/>
  <c r="AE46" i="8"/>
  <c r="AE45" i="8"/>
  <c r="AE44" i="8"/>
  <c r="AE43" i="8"/>
  <c r="AE42" i="8"/>
  <c r="AE41" i="8"/>
  <c r="AE166" i="8"/>
  <c r="AE165" i="8"/>
  <c r="AE164" i="8"/>
  <c r="AE162" i="8"/>
  <c r="AE30" i="8"/>
  <c r="AE29" i="8"/>
  <c r="AE28" i="8"/>
  <c r="AE27" i="8"/>
  <c r="AE25" i="8"/>
  <c r="AE24" i="8"/>
  <c r="AE22" i="8"/>
  <c r="AE21" i="8"/>
  <c r="AE20" i="8"/>
  <c r="AE19" i="8"/>
  <c r="AE18" i="8"/>
  <c r="AE17" i="8"/>
  <c r="AE15" i="8"/>
  <c r="AE14" i="8"/>
  <c r="AE13" i="8"/>
  <c r="AE12" i="8"/>
  <c r="AE11" i="8"/>
  <c r="AE10" i="8"/>
  <c r="AE9" i="8"/>
  <c r="AE8" i="8"/>
  <c r="AE7" i="8"/>
  <c r="AE6" i="8"/>
  <c r="AE211" i="8"/>
  <c r="AE210" i="8"/>
  <c r="AE209" i="8"/>
  <c r="AE208" i="8"/>
  <c r="AE207" i="8"/>
  <c r="AE206" i="8"/>
  <c r="AE205" i="8"/>
  <c r="AE204" i="8"/>
  <c r="AE203" i="8"/>
  <c r="AE202" i="8"/>
  <c r="AE201" i="8"/>
  <c r="AE122" i="8"/>
  <c r="AE121" i="8"/>
  <c r="AE120" i="8"/>
  <c r="AE119" i="8"/>
  <c r="AE118" i="8"/>
  <c r="AE116" i="8"/>
  <c r="AE115" i="8"/>
  <c r="AE114" i="8"/>
  <c r="AE113" i="8"/>
  <c r="AE112" i="8"/>
  <c r="AE111" i="8"/>
  <c r="AE110" i="8"/>
  <c r="AE109" i="8"/>
  <c r="AE108" i="8"/>
  <c r="AE104" i="8"/>
  <c r="AE103" i="8"/>
  <c r="AE102" i="8"/>
  <c r="AE101" i="8"/>
  <c r="AE99" i="8"/>
  <c r="AE98" i="8"/>
  <c r="AE97" i="8"/>
  <c r="AE96" i="8"/>
  <c r="AE95" i="8"/>
  <c r="AE178" i="8"/>
  <c r="AE177" i="8"/>
  <c r="AE176" i="8"/>
  <c r="AE175" i="8"/>
  <c r="AE174" i="8"/>
  <c r="AE67" i="8"/>
  <c r="AE90" i="8"/>
  <c r="AE5" i="8"/>
  <c r="H23" i="16" l="1"/>
  <c r="E23" i="16"/>
  <c r="D23" i="16"/>
  <c r="G22" i="16"/>
  <c r="G21" i="16"/>
  <c r="G20" i="16"/>
  <c r="G19" i="16"/>
  <c r="G18" i="16"/>
  <c r="G17" i="16"/>
  <c r="G16" i="16"/>
  <c r="G15" i="16"/>
  <c r="G14" i="16"/>
  <c r="G13" i="16"/>
  <c r="G12" i="16"/>
  <c r="G11" i="16"/>
  <c r="G10" i="16"/>
  <c r="G9" i="16"/>
  <c r="G8" i="16"/>
  <c r="G7" i="16"/>
  <c r="G6" i="16"/>
  <c r="G5" i="16"/>
  <c r="G23" i="16" l="1"/>
</calcChain>
</file>

<file path=xl/comments1.xml><?xml version="1.0" encoding="utf-8"?>
<comments xmlns="http://schemas.openxmlformats.org/spreadsheetml/2006/main">
  <authors>
    <author>Luffi</author>
  </authors>
  <commentList>
    <comment ref="G192" authorId="0" shapeId="0">
      <text>
        <r>
          <rPr>
            <b/>
            <sz val="9"/>
            <color indexed="81"/>
            <rFont val="Tahoma"/>
            <family val="2"/>
          </rPr>
          <t>Luffi:
Pendiente por revisar si continua o se modifica, se retira</t>
        </r>
        <r>
          <rPr>
            <sz val="9"/>
            <color indexed="81"/>
            <rFont val="Tahoma"/>
            <family val="2"/>
          </rPr>
          <t xml:space="preserve">
</t>
        </r>
      </text>
    </comment>
  </commentList>
</comments>
</file>

<file path=xl/comments2.xml><?xml version="1.0" encoding="utf-8"?>
<comments xmlns="http://schemas.openxmlformats.org/spreadsheetml/2006/main">
  <authors>
    <author>albeiro.martinez</author>
  </authors>
  <commentList>
    <comment ref="E68" authorId="0" shapeId="0">
      <text>
        <r>
          <rPr>
            <b/>
            <sz val="8"/>
            <color indexed="81"/>
            <rFont val="Tahoma"/>
            <family val="2"/>
          </rPr>
          <t>DIRECCIONAMIENTO ESTRATÉGICO</t>
        </r>
        <r>
          <rPr>
            <sz val="8"/>
            <color indexed="81"/>
            <rFont val="Tahoma"/>
            <family val="2"/>
          </rPr>
          <t xml:space="preserve">
</t>
        </r>
        <r>
          <rPr>
            <b/>
            <sz val="8"/>
            <color indexed="81"/>
            <rFont val="Tahoma"/>
            <family val="2"/>
          </rPr>
          <t>Líder:</t>
        </r>
        <r>
          <rPr>
            <sz val="8"/>
            <color indexed="81"/>
            <rFont val="Tahoma"/>
            <family val="2"/>
          </rPr>
          <t xml:space="preserve"> Despacho del Alcalde y Sec de Planeación</t>
        </r>
      </text>
    </comment>
    <comment ref="E69" authorId="0" shapeId="0">
      <text>
        <r>
          <rPr>
            <b/>
            <sz val="8"/>
            <color indexed="81"/>
            <rFont val="Tahoma"/>
            <family val="2"/>
          </rPr>
          <t xml:space="preserve">GESTIÓN ADMTIVA Y FINANCIERA. 
</t>
        </r>
        <r>
          <rPr>
            <b/>
            <sz val="8"/>
            <color indexed="81"/>
            <rFont val="Tahoma"/>
            <family val="2"/>
          </rPr>
          <t>Líder:</t>
        </r>
        <r>
          <rPr>
            <sz val="8"/>
            <color indexed="81"/>
            <rFont val="Tahoma"/>
            <family val="2"/>
          </rPr>
          <t xml:space="preserve"> Secretaria de Hacienda</t>
        </r>
        <r>
          <rPr>
            <sz val="8"/>
            <color indexed="81"/>
            <rFont val="Tahoma"/>
            <family val="2"/>
          </rPr>
          <t xml:space="preserve">
</t>
        </r>
      </text>
    </comment>
    <comment ref="E70" authorId="0" shapeId="0">
      <text>
        <r>
          <rPr>
            <b/>
            <sz val="8"/>
            <color indexed="81"/>
            <rFont val="Tahoma"/>
            <family val="2"/>
          </rPr>
          <t xml:space="preserve">GESTIÓN SOCIAL.  
</t>
        </r>
        <r>
          <rPr>
            <sz val="8"/>
            <color indexed="81"/>
            <rFont val="Tahoma"/>
            <family val="2"/>
          </rPr>
          <t xml:space="preserve">Líder Sec. Inclusión Social </t>
        </r>
        <r>
          <rPr>
            <sz val="8"/>
            <color indexed="81"/>
            <rFont val="Tahoma"/>
            <family val="2"/>
          </rPr>
          <t xml:space="preserve">
</t>
        </r>
      </text>
    </comment>
    <comment ref="E71" authorId="0" shapeId="0">
      <text>
        <r>
          <rPr>
            <b/>
            <sz val="8"/>
            <color indexed="81"/>
            <rFont val="Tahoma"/>
            <family val="2"/>
          </rPr>
          <t>CAMBIA DE NOMBRE:
DESARROLLO DE INFRAESTRUCTURA FISICA
Líder:</t>
        </r>
        <r>
          <rPr>
            <sz val="8"/>
            <color indexed="81"/>
            <rFont val="Tahoma"/>
            <family val="2"/>
          </rPr>
          <t xml:space="preserve"> Sec. Obras Públicas</t>
        </r>
      </text>
    </comment>
    <comment ref="E72" authorId="0" shapeId="0">
      <text>
        <r>
          <rPr>
            <b/>
            <sz val="8"/>
            <color indexed="81"/>
            <rFont val="Tahoma"/>
            <family val="2"/>
          </rPr>
          <t xml:space="preserve">VIGILANCIA Y CONTROL
Líder: </t>
        </r>
        <r>
          <rPr>
            <sz val="8"/>
            <color indexed="81"/>
            <rFont val="Tahoma"/>
            <family val="2"/>
          </rPr>
          <t xml:space="preserve">Sec. Gobierno
</t>
        </r>
      </text>
    </comment>
    <comment ref="E73" authorId="0" shapeId="0">
      <text>
        <r>
          <rPr>
            <b/>
            <sz val="8"/>
            <color indexed="81"/>
            <rFont val="Tahoma"/>
            <family val="2"/>
          </rPr>
          <t xml:space="preserve">GESTIÓN HUMANA:
Líder: </t>
        </r>
        <r>
          <rPr>
            <sz val="8"/>
            <color indexed="81"/>
            <rFont val="Tahoma"/>
            <family val="2"/>
          </rPr>
          <t xml:space="preserve">Secretaria de Servicios Administrativos. 
Dirección Gestión Humana
</t>
        </r>
      </text>
    </comment>
    <comment ref="E74" authorId="0" shapeId="0">
      <text>
        <r>
          <rPr>
            <b/>
            <sz val="8"/>
            <color indexed="81"/>
            <rFont val="Tahoma"/>
            <family val="2"/>
          </rPr>
          <t>GESTIÓN JURIDICA Y CONTRATACIÓN:
Líder:</t>
        </r>
        <r>
          <rPr>
            <sz val="8"/>
            <color indexed="81"/>
            <rFont val="Tahoma"/>
            <family val="2"/>
          </rPr>
          <t xml:space="preserve"> Oficina Asesora Jurídica
</t>
        </r>
      </text>
    </comment>
    <comment ref="E75" authorId="0" shapeId="0">
      <text>
        <r>
          <rPr>
            <b/>
            <sz val="8"/>
            <color indexed="81"/>
            <rFont val="Tahoma"/>
            <family val="2"/>
          </rPr>
          <t>GESTIÓN DE LA INFORMACIÓN.
Lider:</t>
        </r>
        <r>
          <rPr>
            <sz val="8"/>
            <color indexed="81"/>
            <rFont val="Tahoma"/>
            <family val="2"/>
          </rPr>
          <t xml:space="preserve"> Secretaria Privada
</t>
        </r>
      </text>
    </comment>
    <comment ref="E76" authorId="0" shapeId="0">
      <text>
        <r>
          <rPr>
            <b/>
            <sz val="8"/>
            <color indexed="81"/>
            <rFont val="Tahoma"/>
            <family val="2"/>
          </rPr>
          <t xml:space="preserve">GESTIÓN DE LOS RECURSOS:
Líder: </t>
        </r>
        <r>
          <rPr>
            <sz val="8"/>
            <color indexed="81"/>
            <rFont val="Tahoma"/>
            <family val="2"/>
          </rPr>
          <t>Secretaria de Servicios Administrativos.  Dirección Logistica</t>
        </r>
      </text>
    </comment>
    <comment ref="E77" authorId="0" shapeId="0">
      <text>
        <r>
          <rPr>
            <b/>
            <sz val="8"/>
            <color indexed="81"/>
            <rFont val="Tahoma"/>
            <family val="2"/>
          </rPr>
          <t>EVALUACIÓN INDEPENDIENTE</t>
        </r>
        <r>
          <rPr>
            <sz val="8"/>
            <color indexed="81"/>
            <rFont val="Tahoma"/>
            <family val="2"/>
          </rPr>
          <t xml:space="preserve">
</t>
        </r>
        <r>
          <rPr>
            <b/>
            <sz val="8"/>
            <color indexed="81"/>
            <rFont val="Tahoma"/>
            <family val="2"/>
          </rPr>
          <t xml:space="preserve">Lider: </t>
        </r>
        <r>
          <rPr>
            <sz val="8"/>
            <color indexed="81"/>
            <rFont val="Tahoma"/>
            <family val="2"/>
          </rPr>
          <t>Sec. Control Interno</t>
        </r>
      </text>
    </comment>
    <comment ref="E78" authorId="0" shapeId="0">
      <text>
        <r>
          <rPr>
            <b/>
            <sz val="8"/>
            <color indexed="81"/>
            <rFont val="Tahoma"/>
            <family val="2"/>
          </rPr>
          <t>MEJORAMIENTO CONTINUO</t>
        </r>
        <r>
          <rPr>
            <sz val="8"/>
            <color indexed="81"/>
            <rFont val="Tahoma"/>
            <family val="2"/>
          </rPr>
          <t xml:space="preserve">
</t>
        </r>
        <r>
          <rPr>
            <b/>
            <sz val="8"/>
            <color indexed="81"/>
            <rFont val="Tahoma"/>
            <family val="2"/>
          </rPr>
          <t xml:space="preserve">Líder: </t>
        </r>
        <r>
          <rPr>
            <sz val="8"/>
            <color indexed="81"/>
            <rFont val="Tahoma"/>
            <family val="2"/>
          </rPr>
          <t>Secretria Privada</t>
        </r>
      </text>
    </comment>
  </commentList>
</comments>
</file>

<file path=xl/comments3.xml><?xml version="1.0" encoding="utf-8"?>
<comments xmlns="http://schemas.openxmlformats.org/spreadsheetml/2006/main">
  <authors>
    <author>albeiro.martinez</author>
  </authors>
  <commentList>
    <comment ref="L5" authorId="0" shapeId="0">
      <text>
        <r>
          <rPr>
            <b/>
            <sz val="8"/>
            <color indexed="81"/>
            <rFont val="Tahoma"/>
            <family val="2"/>
          </rPr>
          <t>DIRECCIONAMIENTO ESTRATÉGICO</t>
        </r>
        <r>
          <rPr>
            <sz val="8"/>
            <color indexed="81"/>
            <rFont val="Tahoma"/>
            <family val="2"/>
          </rPr>
          <t xml:space="preserve">
</t>
        </r>
        <r>
          <rPr>
            <b/>
            <sz val="8"/>
            <color indexed="81"/>
            <rFont val="Tahoma"/>
            <family val="2"/>
          </rPr>
          <t>Líder:</t>
        </r>
        <r>
          <rPr>
            <sz val="8"/>
            <color indexed="81"/>
            <rFont val="Tahoma"/>
            <family val="2"/>
          </rPr>
          <t xml:space="preserve"> Despacho del Alcalde y Sec de Planeación</t>
        </r>
      </text>
    </comment>
    <comment ref="L6" authorId="0" shapeId="0">
      <text>
        <r>
          <rPr>
            <b/>
            <sz val="8"/>
            <color indexed="81"/>
            <rFont val="Tahoma"/>
            <family val="2"/>
          </rPr>
          <t xml:space="preserve">GESTIÓN ADMTIVA Y FINANCIERA. 
</t>
        </r>
        <r>
          <rPr>
            <b/>
            <sz val="8"/>
            <color indexed="81"/>
            <rFont val="Tahoma"/>
            <family val="2"/>
          </rPr>
          <t>Líder:</t>
        </r>
        <r>
          <rPr>
            <sz val="8"/>
            <color indexed="81"/>
            <rFont val="Tahoma"/>
            <family val="2"/>
          </rPr>
          <t xml:space="preserve"> Secretaria de Hacienda</t>
        </r>
        <r>
          <rPr>
            <sz val="8"/>
            <color indexed="81"/>
            <rFont val="Tahoma"/>
            <family val="2"/>
          </rPr>
          <t xml:space="preserve">
</t>
        </r>
      </text>
    </comment>
    <comment ref="L7" authorId="0" shapeId="0">
      <text>
        <r>
          <rPr>
            <b/>
            <sz val="8"/>
            <color indexed="81"/>
            <rFont val="Tahoma"/>
            <family val="2"/>
          </rPr>
          <t xml:space="preserve">GESTIÓN SOCIAL.  
</t>
        </r>
        <r>
          <rPr>
            <sz val="8"/>
            <color indexed="81"/>
            <rFont val="Tahoma"/>
            <family val="2"/>
          </rPr>
          <t xml:space="preserve">Líder Sec. Inclusión Social </t>
        </r>
        <r>
          <rPr>
            <sz val="8"/>
            <color indexed="81"/>
            <rFont val="Tahoma"/>
            <family val="2"/>
          </rPr>
          <t xml:space="preserve">
</t>
        </r>
      </text>
    </comment>
    <comment ref="L8" authorId="0" shapeId="0">
      <text>
        <r>
          <rPr>
            <b/>
            <sz val="8"/>
            <color indexed="81"/>
            <rFont val="Tahoma"/>
            <family val="2"/>
          </rPr>
          <t>CAMBIA DE NOMBRE:
DESARROLLO DE INFRAESTRUCTURA FISICA
Líder:</t>
        </r>
        <r>
          <rPr>
            <sz val="8"/>
            <color indexed="81"/>
            <rFont val="Tahoma"/>
            <family val="2"/>
          </rPr>
          <t xml:space="preserve"> Sec. Obras Públicas</t>
        </r>
      </text>
    </comment>
    <comment ref="L9" authorId="0" shapeId="0">
      <text>
        <r>
          <rPr>
            <b/>
            <sz val="8"/>
            <color indexed="81"/>
            <rFont val="Tahoma"/>
            <family val="2"/>
          </rPr>
          <t xml:space="preserve">VIGILANCIA Y CONTROL
Líder: </t>
        </r>
        <r>
          <rPr>
            <sz val="8"/>
            <color indexed="81"/>
            <rFont val="Tahoma"/>
            <family val="2"/>
          </rPr>
          <t xml:space="preserve">Sec. Gobierno
</t>
        </r>
      </text>
    </comment>
    <comment ref="L10" authorId="0" shapeId="0">
      <text>
        <r>
          <rPr>
            <b/>
            <sz val="8"/>
            <color indexed="81"/>
            <rFont val="Tahoma"/>
            <family val="2"/>
          </rPr>
          <t xml:space="preserve">GESTIÓN HUMANA:
Líder: </t>
        </r>
        <r>
          <rPr>
            <sz val="8"/>
            <color indexed="81"/>
            <rFont val="Tahoma"/>
            <family val="2"/>
          </rPr>
          <t xml:space="preserve">Secretaria de Servicios Administrativos. 
Dirección Gestión Humana
</t>
        </r>
      </text>
    </comment>
    <comment ref="L11" authorId="0" shapeId="0">
      <text>
        <r>
          <rPr>
            <b/>
            <sz val="8"/>
            <color indexed="81"/>
            <rFont val="Tahoma"/>
            <family val="2"/>
          </rPr>
          <t>GESTIÓN JURIDICA Y CONTRATACIÓN:
Líder:</t>
        </r>
        <r>
          <rPr>
            <sz val="8"/>
            <color indexed="81"/>
            <rFont val="Tahoma"/>
            <family val="2"/>
          </rPr>
          <t xml:space="preserve"> Oficina Asesora Jurídica
</t>
        </r>
      </text>
    </comment>
    <comment ref="L12" authorId="0" shapeId="0">
      <text>
        <r>
          <rPr>
            <b/>
            <sz val="8"/>
            <color indexed="81"/>
            <rFont val="Tahoma"/>
            <family val="2"/>
          </rPr>
          <t>GESTIÓN DE LA INFORMACIÓN.
Lider:</t>
        </r>
        <r>
          <rPr>
            <sz val="8"/>
            <color indexed="81"/>
            <rFont val="Tahoma"/>
            <family val="2"/>
          </rPr>
          <t xml:space="preserve"> Secretaria Privada
</t>
        </r>
      </text>
    </comment>
    <comment ref="L13" authorId="0" shapeId="0">
      <text>
        <r>
          <rPr>
            <b/>
            <sz val="8"/>
            <color indexed="81"/>
            <rFont val="Tahoma"/>
            <family val="2"/>
          </rPr>
          <t xml:space="preserve">GESTIÓN DE LOS RECURSOS:
Líder: </t>
        </r>
        <r>
          <rPr>
            <sz val="8"/>
            <color indexed="81"/>
            <rFont val="Tahoma"/>
            <family val="2"/>
          </rPr>
          <t>Secretaria de Servicios Administrativos.  Dirección Logistica</t>
        </r>
      </text>
    </comment>
    <comment ref="L14" authorId="0" shapeId="0">
      <text>
        <r>
          <rPr>
            <b/>
            <sz val="8"/>
            <color indexed="81"/>
            <rFont val="Tahoma"/>
            <family val="2"/>
          </rPr>
          <t>EVALUACIÓN INDEPENDIENTE</t>
        </r>
        <r>
          <rPr>
            <sz val="8"/>
            <color indexed="81"/>
            <rFont val="Tahoma"/>
            <family val="2"/>
          </rPr>
          <t xml:space="preserve">
</t>
        </r>
        <r>
          <rPr>
            <b/>
            <sz val="8"/>
            <color indexed="81"/>
            <rFont val="Tahoma"/>
            <family val="2"/>
          </rPr>
          <t xml:space="preserve">Lider: </t>
        </r>
        <r>
          <rPr>
            <sz val="8"/>
            <color indexed="81"/>
            <rFont val="Tahoma"/>
            <family val="2"/>
          </rPr>
          <t>Sec. Control Interno</t>
        </r>
      </text>
    </comment>
    <comment ref="L15" authorId="0" shapeId="0">
      <text>
        <r>
          <rPr>
            <b/>
            <sz val="8"/>
            <color indexed="81"/>
            <rFont val="Tahoma"/>
            <family val="2"/>
          </rPr>
          <t>MEJORAMIENTO CONTINUO</t>
        </r>
        <r>
          <rPr>
            <sz val="8"/>
            <color indexed="81"/>
            <rFont val="Tahoma"/>
            <family val="2"/>
          </rPr>
          <t xml:space="preserve">
</t>
        </r>
        <r>
          <rPr>
            <b/>
            <sz val="8"/>
            <color indexed="81"/>
            <rFont val="Tahoma"/>
            <family val="2"/>
          </rPr>
          <t xml:space="preserve">Líder: </t>
        </r>
        <r>
          <rPr>
            <sz val="8"/>
            <color indexed="81"/>
            <rFont val="Tahoma"/>
            <family val="2"/>
          </rPr>
          <t>Secretria Privada</t>
        </r>
      </text>
    </comment>
    <comment ref="C29" authorId="0" shapeId="0">
      <text>
        <r>
          <rPr>
            <b/>
            <sz val="8"/>
            <color indexed="81"/>
            <rFont val="Tahoma"/>
            <family val="2"/>
          </rPr>
          <t>DIRECCIONAMIENTO ESTRATÉGICO</t>
        </r>
        <r>
          <rPr>
            <sz val="8"/>
            <color indexed="81"/>
            <rFont val="Tahoma"/>
            <family val="2"/>
          </rPr>
          <t xml:space="preserve">
</t>
        </r>
        <r>
          <rPr>
            <b/>
            <sz val="8"/>
            <color indexed="81"/>
            <rFont val="Tahoma"/>
            <family val="2"/>
          </rPr>
          <t>Líder:</t>
        </r>
        <r>
          <rPr>
            <sz val="8"/>
            <color indexed="81"/>
            <rFont val="Tahoma"/>
            <family val="2"/>
          </rPr>
          <t xml:space="preserve"> Despacho del Alcalde y Sec de Planeación</t>
        </r>
      </text>
    </comment>
    <comment ref="C30" authorId="0" shapeId="0">
      <text>
        <r>
          <rPr>
            <b/>
            <sz val="8"/>
            <color indexed="81"/>
            <rFont val="Tahoma"/>
            <family val="2"/>
          </rPr>
          <t xml:space="preserve">GESTIÓN ADMTIVA Y FINANCIERA. 
</t>
        </r>
        <r>
          <rPr>
            <b/>
            <sz val="8"/>
            <color indexed="81"/>
            <rFont val="Tahoma"/>
            <family val="2"/>
          </rPr>
          <t>Líder:</t>
        </r>
        <r>
          <rPr>
            <sz val="8"/>
            <color indexed="81"/>
            <rFont val="Tahoma"/>
            <family val="2"/>
          </rPr>
          <t xml:space="preserve"> Secretaria de Hacienda</t>
        </r>
        <r>
          <rPr>
            <sz val="8"/>
            <color indexed="81"/>
            <rFont val="Tahoma"/>
            <family val="2"/>
          </rPr>
          <t xml:space="preserve">
</t>
        </r>
      </text>
    </comment>
    <comment ref="C31" authorId="0" shapeId="0">
      <text>
        <r>
          <rPr>
            <b/>
            <sz val="8"/>
            <color indexed="81"/>
            <rFont val="Tahoma"/>
            <family val="2"/>
          </rPr>
          <t xml:space="preserve">GESTIÓN SOCIAL.  
</t>
        </r>
        <r>
          <rPr>
            <sz val="8"/>
            <color indexed="81"/>
            <rFont val="Tahoma"/>
            <family val="2"/>
          </rPr>
          <t xml:space="preserve">Líder Sec. Inclusión Social </t>
        </r>
        <r>
          <rPr>
            <sz val="8"/>
            <color indexed="81"/>
            <rFont val="Tahoma"/>
            <family val="2"/>
          </rPr>
          <t xml:space="preserve">
</t>
        </r>
      </text>
    </comment>
    <comment ref="C32" authorId="0" shapeId="0">
      <text>
        <r>
          <rPr>
            <b/>
            <sz val="8"/>
            <color indexed="81"/>
            <rFont val="Tahoma"/>
            <family val="2"/>
          </rPr>
          <t>CAMBIA DE NOMBRE:
DESARROLLO DE INFRAESTRUCTURA FISICA
Líder:</t>
        </r>
        <r>
          <rPr>
            <sz val="8"/>
            <color indexed="81"/>
            <rFont val="Tahoma"/>
            <family val="2"/>
          </rPr>
          <t xml:space="preserve"> Sec. Obras Públicas</t>
        </r>
      </text>
    </comment>
    <comment ref="C33" authorId="0" shapeId="0">
      <text>
        <r>
          <rPr>
            <b/>
            <sz val="8"/>
            <color indexed="81"/>
            <rFont val="Tahoma"/>
            <family val="2"/>
          </rPr>
          <t xml:space="preserve">VIGILANCIA Y CONTROL
Líder: </t>
        </r>
        <r>
          <rPr>
            <sz val="8"/>
            <color indexed="81"/>
            <rFont val="Tahoma"/>
            <family val="2"/>
          </rPr>
          <t xml:space="preserve">Sec. Gobierno
</t>
        </r>
      </text>
    </comment>
    <comment ref="C34" authorId="0" shapeId="0">
      <text>
        <r>
          <rPr>
            <b/>
            <sz val="8"/>
            <color indexed="81"/>
            <rFont val="Tahoma"/>
            <family val="2"/>
          </rPr>
          <t xml:space="preserve">GESTIÓN HUMANA:
Líder: </t>
        </r>
        <r>
          <rPr>
            <sz val="8"/>
            <color indexed="81"/>
            <rFont val="Tahoma"/>
            <family val="2"/>
          </rPr>
          <t xml:space="preserve">Secretaria de Servicios Administrativos. 
Dirección Gestión Humana
</t>
        </r>
      </text>
    </comment>
    <comment ref="C35" authorId="0" shapeId="0">
      <text>
        <r>
          <rPr>
            <b/>
            <sz val="8"/>
            <color indexed="81"/>
            <rFont val="Tahoma"/>
            <family val="2"/>
          </rPr>
          <t>GESTIÓN JURIDICA Y CONTRATACIÓN:
Líder:</t>
        </r>
        <r>
          <rPr>
            <sz val="8"/>
            <color indexed="81"/>
            <rFont val="Tahoma"/>
            <family val="2"/>
          </rPr>
          <t xml:space="preserve"> Oficina Asesora Jurídica
</t>
        </r>
      </text>
    </comment>
    <comment ref="C36" authorId="0" shapeId="0">
      <text>
        <r>
          <rPr>
            <b/>
            <sz val="8"/>
            <color indexed="81"/>
            <rFont val="Tahoma"/>
            <family val="2"/>
          </rPr>
          <t>GESTIÓN DE LA INFORMACIÓN.
Lider:</t>
        </r>
        <r>
          <rPr>
            <sz val="8"/>
            <color indexed="81"/>
            <rFont val="Tahoma"/>
            <family val="2"/>
          </rPr>
          <t xml:space="preserve"> Secretaria Privada
</t>
        </r>
      </text>
    </comment>
    <comment ref="C37" authorId="0" shapeId="0">
      <text>
        <r>
          <rPr>
            <b/>
            <sz val="8"/>
            <color indexed="81"/>
            <rFont val="Tahoma"/>
            <family val="2"/>
          </rPr>
          <t xml:space="preserve">GESTIÓN DE LOS RECURSOS:
Líder: </t>
        </r>
        <r>
          <rPr>
            <sz val="8"/>
            <color indexed="81"/>
            <rFont val="Tahoma"/>
            <family val="2"/>
          </rPr>
          <t>Secretaria de Servicios Administrativos.  Dirección Logistica</t>
        </r>
      </text>
    </comment>
    <comment ref="C38" authorId="0" shapeId="0">
      <text>
        <r>
          <rPr>
            <b/>
            <sz val="8"/>
            <color indexed="81"/>
            <rFont val="Tahoma"/>
            <family val="2"/>
          </rPr>
          <t>EVALUACIÓN INDEPENDIENTE</t>
        </r>
        <r>
          <rPr>
            <sz val="8"/>
            <color indexed="81"/>
            <rFont val="Tahoma"/>
            <family val="2"/>
          </rPr>
          <t xml:space="preserve">
</t>
        </r>
        <r>
          <rPr>
            <b/>
            <sz val="8"/>
            <color indexed="81"/>
            <rFont val="Tahoma"/>
            <family val="2"/>
          </rPr>
          <t xml:space="preserve">Lider: </t>
        </r>
        <r>
          <rPr>
            <sz val="8"/>
            <color indexed="81"/>
            <rFont val="Tahoma"/>
            <family val="2"/>
          </rPr>
          <t>Sec. Control Interno</t>
        </r>
      </text>
    </comment>
    <comment ref="C39" authorId="0" shapeId="0">
      <text>
        <r>
          <rPr>
            <b/>
            <sz val="8"/>
            <color indexed="81"/>
            <rFont val="Tahoma"/>
            <family val="2"/>
          </rPr>
          <t>MEJORAMIENTO CONTINUO</t>
        </r>
        <r>
          <rPr>
            <sz val="8"/>
            <color indexed="81"/>
            <rFont val="Tahoma"/>
            <family val="2"/>
          </rPr>
          <t xml:space="preserve">
</t>
        </r>
        <r>
          <rPr>
            <b/>
            <sz val="8"/>
            <color indexed="81"/>
            <rFont val="Tahoma"/>
            <family val="2"/>
          </rPr>
          <t xml:space="preserve">Líder: </t>
        </r>
        <r>
          <rPr>
            <sz val="8"/>
            <color indexed="81"/>
            <rFont val="Tahoma"/>
            <family val="2"/>
          </rPr>
          <t>Secretria Privada</t>
        </r>
      </text>
    </comment>
  </commentList>
</comments>
</file>

<file path=xl/sharedStrings.xml><?xml version="1.0" encoding="utf-8"?>
<sst xmlns="http://schemas.openxmlformats.org/spreadsheetml/2006/main" count="1788" uniqueCount="839">
  <si>
    <t>RIESGO</t>
  </si>
  <si>
    <t>No.</t>
  </si>
  <si>
    <t>CAUSAS</t>
  </si>
  <si>
    <t>Definición</t>
  </si>
  <si>
    <t>PROBABILIDAD</t>
  </si>
  <si>
    <t>Moderado</t>
  </si>
  <si>
    <t>Catastrófico</t>
  </si>
  <si>
    <t>IMPACTO</t>
  </si>
  <si>
    <t>MODERADO</t>
  </si>
  <si>
    <t>EVALUACIÓN DEL RIESGO</t>
  </si>
  <si>
    <t>CONTROL EXISTENTE</t>
  </si>
  <si>
    <t>DE</t>
  </si>
  <si>
    <t>PA</t>
  </si>
  <si>
    <t>GS</t>
  </si>
  <si>
    <t>GT</t>
  </si>
  <si>
    <t>AA</t>
  </si>
  <si>
    <t>DT</t>
  </si>
  <si>
    <t>FC</t>
  </si>
  <si>
    <t>VC</t>
  </si>
  <si>
    <t>GH</t>
  </si>
  <si>
    <t>AR</t>
  </si>
  <si>
    <t>GC</t>
  </si>
  <si>
    <t>GJ</t>
  </si>
  <si>
    <t>GI</t>
  </si>
  <si>
    <t>GR</t>
  </si>
  <si>
    <t>MC</t>
  </si>
  <si>
    <t>EI</t>
  </si>
  <si>
    <t>FUENTE:</t>
  </si>
  <si>
    <t>Financiero</t>
  </si>
  <si>
    <t>Operativo</t>
  </si>
  <si>
    <t>Pérdida de credibilidad y confianza</t>
  </si>
  <si>
    <t>CONSECUENCIAS</t>
  </si>
  <si>
    <t>P</t>
  </si>
  <si>
    <t>I</t>
  </si>
  <si>
    <t>TIPO DE CONTROL</t>
  </si>
  <si>
    <t>EVALUACIÓN DEL CONTROL</t>
  </si>
  <si>
    <t>IDENTIFICACIÓN DEL RIESGO</t>
  </si>
  <si>
    <t>RIESGO RESIDUAL</t>
  </si>
  <si>
    <t>Preventivo</t>
  </si>
  <si>
    <t>Reducir</t>
  </si>
  <si>
    <t>SEGUIMIENTO A LA MATERIALIZACIÓN DEL RIESGO</t>
  </si>
  <si>
    <t>PROCESO</t>
  </si>
  <si>
    <t>FECHA DE MATERIALIZACIÓN
(aaaa-mm-dd)</t>
  </si>
  <si>
    <t>No. DE VECES QUE SE MATERIALIZÓ</t>
  </si>
  <si>
    <t>IMPACTO GENERADO</t>
  </si>
  <si>
    <t>OBSERVACIONES</t>
  </si>
  <si>
    <t>Información estadística municipal</t>
  </si>
  <si>
    <t>Revisión y Ajuste al Plan de Ordenamiento Territorial.</t>
  </si>
  <si>
    <t>Normatividad existente en relación con el presupuesto (F-GI-38)</t>
  </si>
  <si>
    <t>Código de Ética de los Empleados Públicos de la Administración Municipal (D-GH-10)</t>
  </si>
  <si>
    <t>Correctivo</t>
  </si>
  <si>
    <t>Posibles movimientos de rubros presupuestales de manera inconsulta a los secretarios de despacho desde la alta gerencia (Traslado, adición o disminución). Debilidad 06 de la Matriz DOFA 2014 - proceso PA.</t>
  </si>
  <si>
    <t>Incumplimiento de los objetivos propuestos para la vigencia.</t>
  </si>
  <si>
    <t>Detrimento patrimonial.</t>
  </si>
  <si>
    <t>Posible incumplimiento en el pago de las obligaciones adquiridas por la Administración. Debilidad 15 de la Matriz DOFA 2014 - proceso PA.</t>
  </si>
  <si>
    <t>Sanciones</t>
  </si>
  <si>
    <t>Pérdidas económicas.</t>
  </si>
  <si>
    <r>
      <t xml:space="preserve">Posible </t>
    </r>
    <r>
      <rPr>
        <b/>
        <i/>
        <sz val="10"/>
        <rFont val="Arial"/>
        <family val="2"/>
      </rPr>
      <t>inadecuada formulación del presupuesto de la Administración Central Municipal</t>
    </r>
    <r>
      <rPr>
        <sz val="10"/>
        <rFont val="Arial"/>
        <family val="2"/>
      </rPr>
      <t>.</t>
    </r>
  </si>
  <si>
    <r>
      <t>Posible</t>
    </r>
    <r>
      <rPr>
        <b/>
        <i/>
        <sz val="10"/>
        <rFont val="Arial"/>
        <family val="2"/>
      </rPr>
      <t xml:space="preserve"> sobre endeudamiento de la Administración Central Municipal</t>
    </r>
    <r>
      <rPr>
        <sz val="10"/>
        <rFont val="Arial"/>
        <family val="2"/>
      </rPr>
      <t>.</t>
    </r>
  </si>
  <si>
    <r>
      <t xml:space="preserve">Posible </t>
    </r>
    <r>
      <rPr>
        <b/>
        <i/>
        <sz val="10"/>
        <rFont val="Arial"/>
        <family val="2"/>
      </rPr>
      <t>no fluidez  de la comunicación organizacional</t>
    </r>
    <r>
      <rPr>
        <sz val="10"/>
        <rFont val="Arial"/>
        <family val="2"/>
      </rPr>
      <t>.</t>
    </r>
  </si>
  <si>
    <t>Desinformación en el público interno.</t>
  </si>
  <si>
    <r>
      <t xml:space="preserve">Posible </t>
    </r>
    <r>
      <rPr>
        <b/>
        <i/>
        <sz val="10"/>
        <rFont val="Arial"/>
        <family val="2"/>
      </rPr>
      <t>demora en la entrega de información</t>
    </r>
    <r>
      <rPr>
        <sz val="10"/>
        <rFont val="Arial"/>
        <family val="2"/>
      </rPr>
      <t xml:space="preserve"> a las partes interesadas.</t>
    </r>
  </si>
  <si>
    <r>
      <t xml:space="preserve">Posible </t>
    </r>
    <r>
      <rPr>
        <b/>
        <i/>
        <sz val="10"/>
        <rFont val="Arial"/>
        <family val="2"/>
      </rPr>
      <t>imagen negativa</t>
    </r>
    <r>
      <rPr>
        <sz val="10"/>
        <rFont val="Arial"/>
        <family val="2"/>
      </rPr>
      <t xml:space="preserve"> de la Administración Central Municipal.</t>
    </r>
  </si>
  <si>
    <r>
      <t xml:space="preserve">Posible </t>
    </r>
    <r>
      <rPr>
        <b/>
        <i/>
        <sz val="10"/>
        <rFont val="Arial"/>
        <family val="2"/>
      </rPr>
      <t xml:space="preserve">daño de los medios de comunicación </t>
    </r>
    <r>
      <rPr>
        <sz val="10"/>
        <rFont val="Arial"/>
        <family val="2"/>
      </rPr>
      <t>(carteleras, vallas, elementos de campañas, pasacalles, entre otras) que dispone la Administración Central Municipal.</t>
    </r>
  </si>
  <si>
    <r>
      <t xml:space="preserve">Posible </t>
    </r>
    <r>
      <rPr>
        <b/>
        <i/>
        <sz val="10"/>
        <rFont val="Arial"/>
        <family val="2"/>
      </rPr>
      <t>difusión de información incorrecta</t>
    </r>
    <r>
      <rPr>
        <sz val="10"/>
        <rFont val="Arial"/>
        <family val="2"/>
      </rPr>
      <t xml:space="preserve"> </t>
    </r>
    <r>
      <rPr>
        <b/>
        <i/>
        <sz val="10"/>
        <rFont val="Arial"/>
        <family val="2"/>
      </rPr>
      <t>(veraz y verídica)</t>
    </r>
    <r>
      <rPr>
        <sz val="10"/>
        <rFont val="Arial"/>
        <family val="2"/>
      </rPr>
      <t xml:space="preserve"> de la Administración Central Municipal.</t>
    </r>
  </si>
  <si>
    <t>Pérdida de credibilidad</t>
  </si>
  <si>
    <t>Investigación y sanción disciplinaria.</t>
  </si>
  <si>
    <t>Actividades normalizadas y planificadas:
• Procedimiento de Gestión Social (P-GS-01)</t>
  </si>
  <si>
    <t>Plan Institucional de Capacitación.</t>
  </si>
  <si>
    <t>Difusión de los programas y proyectos por diferentes medios (Portal web, correo electrónico, telefónicamente, entre otros)</t>
  </si>
  <si>
    <t>Programas y proyectos aprobados y viabilizados por la Administración Municipal (Secretaría de Planeación)</t>
  </si>
  <si>
    <t>Seguimiento y medición a los programas y proyectos del plan de desarrollo.</t>
  </si>
  <si>
    <r>
      <t xml:space="preserve">Indicadores para la medición, análisis y evaluación:
</t>
    </r>
    <r>
      <rPr>
        <sz val="10"/>
        <rFont val="Calibri"/>
        <family val="2"/>
      </rPr>
      <t>•</t>
    </r>
    <r>
      <rPr>
        <sz val="10"/>
        <rFont val="Arial"/>
        <family val="2"/>
      </rPr>
      <t xml:space="preserve"> Eficacia del Plan de Desarrollo.</t>
    </r>
  </si>
  <si>
    <t>Auditorías de la Secretaría de Control Interno y la Contraloría.</t>
  </si>
  <si>
    <t>Gestión Social</t>
  </si>
  <si>
    <t>Baja cobertura de la población objetivo.</t>
  </si>
  <si>
    <t>Pérdida de credibilidad.</t>
  </si>
  <si>
    <r>
      <t xml:space="preserve">Posibles </t>
    </r>
    <r>
      <rPr>
        <b/>
        <i/>
        <sz val="10"/>
        <rFont val="Arial"/>
        <family val="2"/>
      </rPr>
      <t>errores al determinar la oferta y durante la ejecución de los servicios sociales.</t>
    </r>
  </si>
  <si>
    <t>Bajo nivel de cobertura de los trámites y servicios de gestión social.</t>
  </si>
  <si>
    <r>
      <t xml:space="preserve">Posible </t>
    </r>
    <r>
      <rPr>
        <b/>
        <i/>
        <sz val="10"/>
        <rFont val="Arial"/>
        <family val="2"/>
      </rPr>
      <t>no ingreso o acceso a los servicios del componente social de la administración.</t>
    </r>
  </si>
  <si>
    <t>Indicadores para la medición, análisis 
• Atención conforme (incluye oportunidad)</t>
  </si>
  <si>
    <t>Evaluación independiente (auditorías internas del SIG) a los procesos, incluyendo el indicador de conformidad del servicio (oportunidad y SNC).</t>
  </si>
  <si>
    <t>Pérdida de imagen</t>
  </si>
  <si>
    <t xml:space="preserve">Prohibiciones de los servidores públicos "Faltas disciplinarias". </t>
  </si>
  <si>
    <t>Insatisfacción de la comunidad</t>
  </si>
  <si>
    <t>Investigaciones y sanciones</t>
  </si>
  <si>
    <t>Disminución en el índice de calidad de vida.</t>
  </si>
  <si>
    <r>
      <t xml:space="preserve">Posible </t>
    </r>
    <r>
      <rPr>
        <b/>
        <i/>
        <sz val="10"/>
        <rFont val="Arial"/>
        <family val="2"/>
      </rPr>
      <t xml:space="preserve">inasistencia de la comunidad a los programas sociales </t>
    </r>
    <r>
      <rPr>
        <sz val="10"/>
        <rFont val="Arial"/>
        <family val="2"/>
      </rPr>
      <t>ofertados por la Administración Central Municipal.</t>
    </r>
  </si>
  <si>
    <t>Incumplimiento de las metas de cobertura de la Administración.</t>
  </si>
  <si>
    <r>
      <t xml:space="preserve">Posible </t>
    </r>
    <r>
      <rPr>
        <b/>
        <i/>
        <sz val="10"/>
        <rFont val="Arial"/>
        <family val="2"/>
      </rPr>
      <t>incumplimiento del cronograma de los programas sociales de la Administración.</t>
    </r>
  </si>
  <si>
    <t>Insatisfacción de la comunidad Bellanita con los programas de la Administración.</t>
  </si>
  <si>
    <t>Pérdida de imagen.</t>
  </si>
  <si>
    <r>
      <t xml:space="preserve">Posible </t>
    </r>
    <r>
      <rPr>
        <b/>
        <i/>
        <sz val="10"/>
        <rFont val="Arial"/>
        <family val="2"/>
      </rPr>
      <t xml:space="preserve">incumplimiento del plan de comunicaciones </t>
    </r>
    <r>
      <rPr>
        <sz val="10"/>
        <rFont val="Arial"/>
        <family val="2"/>
      </rPr>
      <t>de la Administración.</t>
    </r>
  </si>
  <si>
    <t>Desinformación de las partes interesadas (internas y externas)</t>
  </si>
  <si>
    <r>
      <t>Posible</t>
    </r>
    <r>
      <rPr>
        <b/>
        <i/>
        <sz val="10"/>
        <rFont val="Arial"/>
        <family val="2"/>
      </rPr>
      <t xml:space="preserve"> demora en la formulación y ejecución de los proyectos</t>
    </r>
    <r>
      <rPr>
        <sz val="10"/>
        <rFont val="Arial"/>
        <family val="2"/>
      </rPr>
      <t xml:space="preserve"> de la Administración Central Municipal.</t>
    </r>
  </si>
  <si>
    <r>
      <t>Posible</t>
    </r>
    <r>
      <rPr>
        <b/>
        <i/>
        <sz val="10"/>
        <rFont val="Arial"/>
        <family val="2"/>
      </rPr>
      <t xml:space="preserve"> incumplimiento en la ejecución de los proyectos contemplados en el Plan de Desarrollo.</t>
    </r>
  </si>
  <si>
    <r>
      <t>Posible</t>
    </r>
    <r>
      <rPr>
        <b/>
        <i/>
        <sz val="10"/>
        <rFont val="Arial"/>
        <family val="2"/>
      </rPr>
      <t xml:space="preserve"> formulación de proyectos que no den respuesta a las necesidades de la comunidad Bellanita</t>
    </r>
    <r>
      <rPr>
        <sz val="10"/>
        <rFont val="Arial"/>
        <family val="2"/>
      </rPr>
      <t>.</t>
    </r>
  </si>
  <si>
    <r>
      <t xml:space="preserve">Posible </t>
    </r>
    <r>
      <rPr>
        <b/>
        <i/>
        <sz val="10"/>
        <rFont val="Arial"/>
        <family val="2"/>
      </rPr>
      <t>daño de la infraestructura física pública</t>
    </r>
    <r>
      <rPr>
        <sz val="10"/>
        <rFont val="Arial"/>
        <family val="2"/>
      </rPr>
      <t>.</t>
    </r>
  </si>
  <si>
    <t>Desarrollo Integral de Territorio</t>
  </si>
  <si>
    <t>Plan de desarrollo municipal.</t>
  </si>
  <si>
    <t>Insatisfacción de la comunidad.</t>
  </si>
  <si>
    <t>Investigación y sanción.</t>
  </si>
  <si>
    <t>Vigilancia y Control</t>
  </si>
  <si>
    <t>02</t>
  </si>
  <si>
    <r>
      <t xml:space="preserve">Posible </t>
    </r>
    <r>
      <rPr>
        <b/>
        <i/>
        <sz val="10"/>
        <rFont val="Arial"/>
        <family val="2"/>
      </rPr>
      <t>demora en la facturación de las rentas y entrega  a los contribuyentes</t>
    </r>
    <r>
      <rPr>
        <sz val="10"/>
        <rFont val="Arial"/>
        <family val="2"/>
      </rPr>
      <t>.</t>
    </r>
  </si>
  <si>
    <t>Iliquidez de la Administración Central Municipal</t>
  </si>
  <si>
    <r>
      <t xml:space="preserve">Posible </t>
    </r>
    <r>
      <rPr>
        <b/>
        <i/>
        <sz val="10"/>
        <rFont val="Arial"/>
        <family val="2"/>
      </rPr>
      <t>no realización de los cobros tributarios correspondientes a los que está obligado la Administración Central Municipal</t>
    </r>
    <r>
      <rPr>
        <sz val="10"/>
        <rFont val="Arial"/>
        <family val="2"/>
      </rPr>
      <t>.</t>
    </r>
  </si>
  <si>
    <t>Peticiones y reclamos por parte de los contribuyentes.</t>
  </si>
  <si>
    <r>
      <t xml:space="preserve">Posible </t>
    </r>
    <r>
      <rPr>
        <b/>
        <i/>
        <sz val="10"/>
        <rFont val="Arial"/>
        <family val="2"/>
      </rPr>
      <t>incumplimiento de las obligaciones acordadas entre las partes.</t>
    </r>
  </si>
  <si>
    <t>Incumplimiento de los programas y proyectos</t>
  </si>
  <si>
    <r>
      <t>Posible</t>
    </r>
    <r>
      <rPr>
        <b/>
        <i/>
        <sz val="10"/>
        <rFont val="Arial"/>
        <family val="2"/>
      </rPr>
      <t xml:space="preserve"> demora en el desarrollo de las diferentes etapas del proceso contractual (precontractual, contractual y postcontractual)</t>
    </r>
  </si>
  <si>
    <r>
      <t xml:space="preserve">Posible </t>
    </r>
    <r>
      <rPr>
        <b/>
        <i/>
        <sz val="10"/>
        <rFont val="Arial"/>
        <family val="2"/>
      </rPr>
      <t>demora en la entrega de información entre las dependencias, a las entidades estatales, entes de control y ciudadanos</t>
    </r>
    <r>
      <rPr>
        <sz val="10"/>
        <rFont val="Arial"/>
        <family val="2"/>
      </rPr>
      <t>.</t>
    </r>
  </si>
  <si>
    <t>Insatisfacción de los usuarios</t>
  </si>
  <si>
    <t>Gestión de la Información</t>
  </si>
  <si>
    <t>Interrupción del servicio</t>
  </si>
  <si>
    <r>
      <t xml:space="preserve">Posible </t>
    </r>
    <r>
      <rPr>
        <b/>
        <i/>
        <sz val="10"/>
        <rFont val="Arial"/>
        <family val="2"/>
      </rPr>
      <t>no conservación de la información documentada</t>
    </r>
    <r>
      <rPr>
        <sz val="10"/>
        <rFont val="Arial"/>
        <family val="2"/>
      </rPr>
      <t xml:space="preserve"> de la Administración Central Municipal.</t>
    </r>
  </si>
  <si>
    <r>
      <t xml:space="preserve">Posibles </t>
    </r>
    <r>
      <rPr>
        <b/>
        <i/>
        <sz val="10"/>
        <rFont val="Arial"/>
        <family val="2"/>
      </rPr>
      <t>errores en la Administración de la Información.</t>
    </r>
  </si>
  <si>
    <r>
      <t>Posible</t>
    </r>
    <r>
      <rPr>
        <b/>
        <i/>
        <sz val="10"/>
        <rFont val="Arial"/>
        <family val="2"/>
      </rPr>
      <t xml:space="preserve"> falla de los sistemas de información </t>
    </r>
    <r>
      <rPr>
        <sz val="10"/>
        <rFont val="Arial"/>
        <family val="2"/>
      </rPr>
      <t>(software) que dispone la Administración Central Municipal.</t>
    </r>
  </si>
  <si>
    <t>Soporte técnico (tic: instalación de software, red telefónica)</t>
  </si>
  <si>
    <t>Servidores virtuales (Hiper-v) y físicos que soportan los sistemas. Plataforma robusta IBM.</t>
  </si>
  <si>
    <t>Energía regulada para el cuarto principal a través de UPS.</t>
  </si>
  <si>
    <r>
      <t>Posible</t>
    </r>
    <r>
      <rPr>
        <b/>
        <i/>
        <sz val="10"/>
        <rFont val="Arial"/>
        <family val="2"/>
      </rPr>
      <t xml:space="preserve"> falla de los equipos informáticos </t>
    </r>
    <r>
      <rPr>
        <sz val="10"/>
        <rFont val="Arial"/>
        <family val="2"/>
      </rPr>
      <t>(hardware)</t>
    </r>
    <r>
      <rPr>
        <i/>
        <sz val="10"/>
        <rFont val="Arial"/>
        <family val="2"/>
      </rPr>
      <t xml:space="preserve"> </t>
    </r>
    <r>
      <rPr>
        <sz val="10"/>
        <rFont val="Arial"/>
        <family val="2"/>
      </rPr>
      <t>que dispone la Administración Central Municipal.</t>
    </r>
  </si>
  <si>
    <r>
      <t xml:space="preserve">Posible </t>
    </r>
    <r>
      <rPr>
        <b/>
        <i/>
        <sz val="10"/>
        <rFont val="Arial"/>
        <family val="2"/>
      </rPr>
      <t>falla en el acceso a la red de la Administración.</t>
    </r>
  </si>
  <si>
    <t>Pérdidas económicas</t>
  </si>
  <si>
    <r>
      <t xml:space="preserve">Posible </t>
    </r>
    <r>
      <rPr>
        <b/>
        <i/>
        <sz val="10"/>
        <rFont val="Arial"/>
        <family val="2"/>
      </rPr>
      <t>no participación del personal en las actividades programadas por la Administración Central Municipal y las propias del cargo.</t>
    </r>
  </si>
  <si>
    <t>Bajo desarrollo de las competencias del talento humano de la Administración.</t>
  </si>
  <si>
    <t>Resultados negativos en el desempeño del personal.</t>
  </si>
  <si>
    <t>Comité de Comisión de Personal.</t>
  </si>
  <si>
    <t>Actividades planificadas en gestión del talento humano en el marco del Plan Desarrollo Municipal vigente.</t>
  </si>
  <si>
    <t>Gestión del Talento Humano</t>
  </si>
  <si>
    <r>
      <t xml:space="preserve">Posible </t>
    </r>
    <r>
      <rPr>
        <b/>
        <i/>
        <sz val="10"/>
        <rFont val="Arial"/>
        <family val="2"/>
      </rPr>
      <t>incumplimiento del Plan Institucional de Capacitación - PIC.</t>
    </r>
  </si>
  <si>
    <t>Insatisfacción del personal.</t>
  </si>
  <si>
    <t>PIC articulado con el Plan Desarrollo Municipal vigente.</t>
  </si>
  <si>
    <r>
      <t xml:space="preserve">Posible </t>
    </r>
    <r>
      <rPr>
        <b/>
        <i/>
        <sz val="10"/>
        <rFont val="Arial"/>
        <family val="2"/>
      </rPr>
      <t>incumplimiento del Plan de Estímulos e Incentivos.</t>
    </r>
  </si>
  <si>
    <t>Actividades normalizadas:
Procedimiento de Gestión del Plan de Estímulos e Incentivos (P-GH-13)</t>
  </si>
  <si>
    <t>Fallecimientos</t>
  </si>
  <si>
    <t>Comité Paritario  de Salud Ocupacional</t>
  </si>
  <si>
    <r>
      <t xml:space="preserve">Posible </t>
    </r>
    <r>
      <rPr>
        <b/>
        <i/>
        <sz val="10"/>
        <rFont val="Arial"/>
        <family val="2"/>
      </rPr>
      <t>demora en la prestación de los servicios del proceso</t>
    </r>
    <r>
      <rPr>
        <sz val="10"/>
        <rFont val="Arial"/>
        <family val="2"/>
      </rPr>
      <t>.</t>
    </r>
  </si>
  <si>
    <t>Procedimiento de Evaluación del Desempeño Laboral(P-GH-15)</t>
  </si>
  <si>
    <t>Procedimiento de Gestión del Plan Integral de Capacitación – PIC (P-GH-12)</t>
  </si>
  <si>
    <r>
      <t xml:space="preserve">Posibles </t>
    </r>
    <r>
      <rPr>
        <b/>
        <i/>
        <sz val="10"/>
        <rFont val="Arial"/>
        <family val="2"/>
      </rPr>
      <t>errores en los servicios de las diferentes áreas</t>
    </r>
    <r>
      <rPr>
        <sz val="10"/>
        <rFont val="Arial"/>
        <family val="2"/>
      </rPr>
      <t xml:space="preserve"> de Talento Humano</t>
    </r>
    <r>
      <rPr>
        <b/>
        <i/>
        <sz val="10"/>
        <rFont val="Arial"/>
        <family val="2"/>
      </rPr>
      <t>.</t>
    </r>
  </si>
  <si>
    <r>
      <t xml:space="preserve">Posible </t>
    </r>
    <r>
      <rPr>
        <b/>
        <i/>
        <sz val="10"/>
        <rFont val="Arial"/>
        <family val="2"/>
      </rPr>
      <t>demora en la atención de las solicitudes jurídicas (conceptos, circulares, vistos buenos, procesos contractuales y representación judicial)</t>
    </r>
  </si>
  <si>
    <t>Pérdida de demandas.</t>
  </si>
  <si>
    <t>Pérdida de credibilidad y confianza en partes interesadas</t>
  </si>
  <si>
    <t>Evaluación Independiente</t>
  </si>
  <si>
    <t xml:space="preserve">Mejoramiento continuo </t>
  </si>
  <si>
    <r>
      <t xml:space="preserve">Posible </t>
    </r>
    <r>
      <rPr>
        <b/>
        <i/>
        <sz val="9"/>
        <color rgb="FF000000"/>
        <rFont val="Arial"/>
        <family val="2"/>
      </rPr>
      <t xml:space="preserve">incumplimiento de los planes de mejoramiento </t>
    </r>
    <r>
      <rPr>
        <sz val="9"/>
        <color rgb="FF000000"/>
        <rFont val="Arial"/>
        <family val="2"/>
      </rPr>
      <t>de la Administración Central Municipal.</t>
    </r>
  </si>
  <si>
    <r>
      <t xml:space="preserve">Posible </t>
    </r>
    <r>
      <rPr>
        <b/>
        <i/>
        <sz val="9"/>
        <color rgb="FF000000"/>
        <rFont val="Arial"/>
        <family val="2"/>
      </rPr>
      <t>demora en la atención de las PQRSD (denuncias de corrupción)</t>
    </r>
  </si>
  <si>
    <t>DE-R01</t>
  </si>
  <si>
    <t>CÓDIGO</t>
  </si>
  <si>
    <t>GS-R01</t>
  </si>
  <si>
    <t>GS-R02</t>
  </si>
  <si>
    <t>GS-R03</t>
  </si>
  <si>
    <t>GS-R04</t>
  </si>
  <si>
    <t>GS-R05</t>
  </si>
  <si>
    <t>GS-R07</t>
  </si>
  <si>
    <t>GS-R06</t>
  </si>
  <si>
    <t>DT-R01</t>
  </si>
  <si>
    <t>DT-R02</t>
  </si>
  <si>
    <t>DT-R03</t>
  </si>
  <si>
    <t>DT-R04</t>
  </si>
  <si>
    <t>VC-R01</t>
  </si>
  <si>
    <t>VC-R02</t>
  </si>
  <si>
    <t>VC-R03</t>
  </si>
  <si>
    <t>GI-R01</t>
  </si>
  <si>
    <t>GI-R02</t>
  </si>
  <si>
    <t>GI-R03</t>
  </si>
  <si>
    <t>GI-R04</t>
  </si>
  <si>
    <t>GR-R01</t>
  </si>
  <si>
    <t>GR-R02</t>
  </si>
  <si>
    <t>GR-R03</t>
  </si>
  <si>
    <t>GR-R04</t>
  </si>
  <si>
    <t>GR-R05</t>
  </si>
  <si>
    <t>GH-R01</t>
  </si>
  <si>
    <t>GH-R02</t>
  </si>
  <si>
    <t>GH-R03</t>
  </si>
  <si>
    <t>GH-R04</t>
  </si>
  <si>
    <t>GH-R05</t>
  </si>
  <si>
    <t>GH-R06</t>
  </si>
  <si>
    <t>EI-R01</t>
  </si>
  <si>
    <t>EI-R02</t>
  </si>
  <si>
    <t>EI-R03</t>
  </si>
  <si>
    <t>MC-R01</t>
  </si>
  <si>
    <t>MC-R02</t>
  </si>
  <si>
    <t>Estratégico</t>
  </si>
  <si>
    <t>NOMBRE</t>
  </si>
  <si>
    <t>VALOR</t>
  </si>
  <si>
    <t xml:space="preserve">PC </t>
  </si>
  <si>
    <t>RC</t>
  </si>
  <si>
    <t>CANTIDAD</t>
  </si>
  <si>
    <t>MATRIZ RIESGOS INHERENTES ALCALDÍA DE BELLO</t>
  </si>
  <si>
    <t xml:space="preserve">MATRIZ RIESGOS RESIDUALES ALCALDÍA DE BELLO </t>
  </si>
  <si>
    <t>RIESGOS MATERIALIZADOS</t>
  </si>
  <si>
    <t xml:space="preserve">PORCENTAJE </t>
  </si>
  <si>
    <t>MATERIALIZADOS DE CORRUPCIÓN</t>
  </si>
  <si>
    <t>SI</t>
  </si>
  <si>
    <t>NO</t>
  </si>
  <si>
    <t>PORCENTAJE (SI)</t>
  </si>
  <si>
    <t xml:space="preserve"> PREVENTIVO</t>
  </si>
  <si>
    <t xml:space="preserve">FECHA DE SEGUIMIENTO: </t>
  </si>
  <si>
    <t>CÓDIGO DEL RIESGO</t>
  </si>
  <si>
    <t xml:space="preserve">DESCRIPCIÓN
</t>
  </si>
  <si>
    <t>GH-RO2</t>
  </si>
  <si>
    <t>NA</t>
  </si>
  <si>
    <t>TOTAL</t>
  </si>
  <si>
    <t>RIESGOS 2014</t>
  </si>
  <si>
    <t>N°</t>
  </si>
  <si>
    <t>RIESGOS 2018 ENERO 31</t>
  </si>
  <si>
    <t>GA</t>
  </si>
  <si>
    <t>GJ&amp;C</t>
  </si>
  <si>
    <t>GESTION DE TRAMITES</t>
  </si>
  <si>
    <t>P1</t>
  </si>
  <si>
    <t>P2</t>
  </si>
  <si>
    <t>P3</t>
  </si>
  <si>
    <t>P4</t>
  </si>
  <si>
    <t>P5</t>
  </si>
  <si>
    <t>P6</t>
  </si>
  <si>
    <t>P7</t>
  </si>
  <si>
    <t>P8</t>
  </si>
  <si>
    <t>P9</t>
  </si>
  <si>
    <t>P10</t>
  </si>
  <si>
    <t>Rara vez</t>
  </si>
  <si>
    <t>Improbable</t>
  </si>
  <si>
    <t>Posible</t>
  </si>
  <si>
    <t>Probable</t>
  </si>
  <si>
    <t>Casi seguro</t>
  </si>
  <si>
    <t>Insignificante</t>
  </si>
  <si>
    <t>Menor</t>
  </si>
  <si>
    <t>Mayor</t>
  </si>
  <si>
    <r>
      <t xml:space="preserve">Falta de Liderazgo para coordinar las actividades del proceso de Talento Humano. </t>
    </r>
    <r>
      <rPr>
        <b/>
        <sz val="9"/>
        <rFont val="Arial"/>
        <family val="2"/>
      </rPr>
      <t>Debilidad 15 Matriz DOFA 2018 GH</t>
    </r>
  </si>
  <si>
    <r>
      <t xml:space="preserve">Ausentismo laboral, enfermedades profesionales, baja calidad de vida de los empleados. </t>
    </r>
    <r>
      <rPr>
        <b/>
        <i/>
        <sz val="10"/>
        <rFont val="Arial"/>
        <family val="2"/>
      </rPr>
      <t>Amenaza 04 Matriz DOFA 2018.</t>
    </r>
  </si>
  <si>
    <r>
      <t>Posibles</t>
    </r>
    <r>
      <rPr>
        <b/>
        <sz val="10"/>
        <rFont val="Arial"/>
        <family val="2"/>
      </rPr>
      <t xml:space="preserve"> </t>
    </r>
    <r>
      <rPr>
        <b/>
        <i/>
        <sz val="10"/>
        <rFont val="Arial"/>
        <family val="2"/>
      </rPr>
      <t>accidentes y enfermedades profesionales ocasionados por la ejecución de actividades inherentes con el trabajo</t>
    </r>
    <r>
      <rPr>
        <b/>
        <sz val="10"/>
        <rFont val="Arial"/>
        <family val="2"/>
      </rPr>
      <t xml:space="preserve">. </t>
    </r>
    <r>
      <rPr>
        <b/>
        <i/>
        <sz val="10"/>
        <rFont val="Arial"/>
        <family val="2"/>
      </rPr>
      <t>Ver Debilidad 04 Matriz DOFA 2018.</t>
    </r>
  </si>
  <si>
    <r>
      <t xml:space="preserve">Incumplimiento en la entrega de los productos solicitados al proceso. </t>
    </r>
    <r>
      <rPr>
        <b/>
        <i/>
        <sz val="10"/>
        <color theme="1"/>
        <rFont val="Arial"/>
        <family val="2"/>
      </rPr>
      <t>Amenaza 10 Matriz DOFA 2018.</t>
    </r>
  </si>
  <si>
    <r>
      <t xml:space="preserve">Incompetencia en el rendimiento laboral.  </t>
    </r>
    <r>
      <rPr>
        <b/>
        <i/>
        <sz val="10"/>
        <rFont val="Arial"/>
        <family val="2"/>
      </rPr>
      <t>Amenaza 01 Matriz DOFA 2018.</t>
    </r>
  </si>
  <si>
    <r>
      <t>Pérdida de imagen,</t>
    </r>
    <r>
      <rPr>
        <sz val="10"/>
        <color rgb="FFFF0000"/>
        <rFont val="Arial"/>
        <family val="2"/>
      </rPr>
      <t xml:space="preserve"> </t>
    </r>
  </si>
  <si>
    <r>
      <t>Pérdida de credibilidad y confianza</t>
    </r>
    <r>
      <rPr>
        <sz val="10"/>
        <color rgb="FFFF0000"/>
        <rFont val="Arial"/>
        <family val="2"/>
      </rPr>
      <t>.</t>
    </r>
  </si>
  <si>
    <r>
      <t xml:space="preserve">Desmotivación por parte de los empleados, </t>
    </r>
    <r>
      <rPr>
        <b/>
        <i/>
        <sz val="10"/>
        <rFont val="Arial"/>
        <family val="2"/>
      </rPr>
      <t>Amenaza07 Matriz DOFA 2018</t>
    </r>
  </si>
  <si>
    <t>Bajo</t>
  </si>
  <si>
    <t>Alto</t>
  </si>
  <si>
    <t>Extremo</t>
  </si>
  <si>
    <t>34</t>
  </si>
  <si>
    <t>35</t>
  </si>
  <si>
    <t>21</t>
  </si>
  <si>
    <t>22</t>
  </si>
  <si>
    <t>23</t>
  </si>
  <si>
    <t>24</t>
  </si>
  <si>
    <t>25</t>
  </si>
  <si>
    <t>31</t>
  </si>
  <si>
    <t>32</t>
  </si>
  <si>
    <t>33</t>
  </si>
  <si>
    <t>11</t>
  </si>
  <si>
    <t>12</t>
  </si>
  <si>
    <t>13</t>
  </si>
  <si>
    <t>41</t>
  </si>
  <si>
    <t>14</t>
  </si>
  <si>
    <t>15</t>
  </si>
  <si>
    <t>43</t>
  </si>
  <si>
    <t>42</t>
  </si>
  <si>
    <t>51</t>
  </si>
  <si>
    <t>52</t>
  </si>
  <si>
    <t>44</t>
  </si>
  <si>
    <t>45</t>
  </si>
  <si>
    <t>53</t>
  </si>
  <si>
    <t>54</t>
  </si>
  <si>
    <t>55</t>
  </si>
  <si>
    <t>Gestión Jurídica y Contratación</t>
  </si>
  <si>
    <t>Gestión de los Recursos</t>
  </si>
  <si>
    <t xml:space="preserve">Gestión de los Recursos </t>
  </si>
  <si>
    <t>Detrimento patrimonial (Sanciones, Interese de mora y Demandas) y embargos de cuentas.</t>
  </si>
  <si>
    <r>
      <t xml:space="preserve">Caídas en el suministro de internet. </t>
    </r>
    <r>
      <rPr>
        <b/>
        <i/>
        <sz val="10"/>
        <color indexed="8"/>
        <rFont val="Arial"/>
        <family val="2"/>
      </rPr>
      <t>Ver debilidad 60 Matriz DOFA GR 2018.</t>
    </r>
  </si>
  <si>
    <r>
      <t xml:space="preserve">Fallas en el fluido eléctrico. </t>
    </r>
    <r>
      <rPr>
        <b/>
        <i/>
        <sz val="10"/>
        <color indexed="8"/>
        <rFont val="Arial"/>
        <family val="2"/>
      </rPr>
      <t xml:space="preserve"> Ver debilidad 31 Matriz DOFA GR 2018.</t>
    </r>
  </si>
  <si>
    <r>
      <t xml:space="preserve">Presencia de roedores e insectos en diferentes sedes administrativas. </t>
    </r>
    <r>
      <rPr>
        <b/>
        <sz val="10"/>
        <color theme="1"/>
        <rFont val="Arial"/>
        <family val="2"/>
      </rPr>
      <t>Ver amenaza 35 Matriz DOFA GR 2018.</t>
    </r>
  </si>
  <si>
    <r>
      <t>Condiciones de temperatura inadecuadas para el funcionamiento de los servidores de las redes.</t>
    </r>
    <r>
      <rPr>
        <b/>
        <sz val="10"/>
        <color indexed="8"/>
        <rFont val="Arial"/>
        <family val="2"/>
      </rPr>
      <t xml:space="preserve"> </t>
    </r>
    <r>
      <rPr>
        <b/>
        <i/>
        <sz val="10"/>
        <color indexed="8"/>
        <rFont val="Arial"/>
        <family val="2"/>
      </rPr>
      <t>Ver debilidad 61 Matriz DOFA GR 2018</t>
    </r>
  </si>
  <si>
    <r>
      <t>Uso inadecuado de los recursos tecnológicos disponibles.</t>
    </r>
    <r>
      <rPr>
        <b/>
        <i/>
        <sz val="10"/>
        <color indexed="8"/>
        <rFont val="Arial"/>
        <family val="2"/>
      </rPr>
      <t xml:space="preserve"> Ver debilidad 62 DOFA GR 2018.</t>
    </r>
  </si>
  <si>
    <r>
      <t xml:space="preserve">No tener un buen servicio en las telecomunicaciones para prestar la debida atención a los  usuarios internos y externos. </t>
    </r>
    <r>
      <rPr>
        <b/>
        <sz val="10"/>
        <color theme="1"/>
        <rFont val="Arial"/>
        <family val="2"/>
      </rPr>
      <t>Ver debilidad  50 Matriz DOFA GR 2018.</t>
    </r>
  </si>
  <si>
    <t>Sistema de Seguridad y Salud en el Trabajo</t>
  </si>
  <si>
    <t>Seguimiento Protocolos de la  ARL</t>
  </si>
  <si>
    <t>GJC-R01</t>
  </si>
  <si>
    <r>
      <t xml:space="preserve">Herramientas tecnológicas obsoletas para las necesidades del proceso. </t>
    </r>
    <r>
      <rPr>
        <b/>
        <i/>
        <sz val="10"/>
        <rFont val="Arial"/>
        <family val="2"/>
      </rPr>
      <t>Debilidad 14 Matriz DOFA 2018 GJC .</t>
    </r>
  </si>
  <si>
    <r>
      <t xml:space="preserve">Falta planeación para la realización de los procesos contractuales. </t>
    </r>
    <r>
      <rPr>
        <b/>
        <sz val="10"/>
        <rFont val="Arial"/>
        <family val="2"/>
      </rPr>
      <t>Debilidad 05 Matriz DOFA 2018 GJC .</t>
    </r>
  </si>
  <si>
    <r>
      <t xml:space="preserve">Dificultades financieras de la entidad que influye en el proceso de contratación. </t>
    </r>
    <r>
      <rPr>
        <b/>
        <sz val="10"/>
        <color theme="1"/>
        <rFont val="Arial"/>
        <family val="2"/>
      </rPr>
      <t>Debilidad 09 Matriz DOFA 2018 GJC .</t>
    </r>
  </si>
  <si>
    <t>Fallas en la prestación del servicio.</t>
  </si>
  <si>
    <t>GJC-R02</t>
  </si>
  <si>
    <r>
      <t xml:space="preserve">Deficiente supervisión a los diferentes contratos, según hallazgos de la Contraloría Municipal. </t>
    </r>
    <r>
      <rPr>
        <b/>
        <i/>
        <sz val="10"/>
        <rFont val="Arial"/>
        <family val="2"/>
      </rPr>
      <t>Debilidad 08 Matriz DOFA 2018 GJC.</t>
    </r>
  </si>
  <si>
    <r>
      <t xml:space="preserve">Indebida administración de los recursos por parte del contratista. </t>
    </r>
    <r>
      <rPr>
        <b/>
        <sz val="10"/>
        <rFont val="Arial"/>
        <family val="2"/>
      </rPr>
      <t>Amenaza 04 Matriz DOFA 2018 GJC.</t>
    </r>
  </si>
  <si>
    <t xml:space="preserve">Sanciones , perdidas económicas </t>
  </si>
  <si>
    <t>Interrupción de la prestación del servicio</t>
  </si>
  <si>
    <t>GJC-R03</t>
  </si>
  <si>
    <r>
      <t xml:space="preserve">El manual de contratación (M-GC-01) se encuentra desactualizado con forme a las normas vigentes (decreto 1082 de 2015, 092 de 2017 y 1882 de 2018). </t>
    </r>
    <r>
      <rPr>
        <b/>
        <sz val="10"/>
        <rFont val="Arial"/>
        <family val="2"/>
      </rPr>
      <t>Debilidad 06 Matriz DOFA 2018 GJC.</t>
    </r>
  </si>
  <si>
    <r>
      <t xml:space="preserve">El manual de supervisión (M-GC-02) se encuentra desactualizado en coherencia con el decreto 1082 de 2015 y ley 1474 de 2011. </t>
    </r>
    <r>
      <rPr>
        <b/>
        <sz val="10"/>
        <rFont val="Arial"/>
        <family val="2"/>
      </rPr>
      <t>Debilidad 07 Matriz DOFA 2018 GJC.</t>
    </r>
  </si>
  <si>
    <t>GA-R02</t>
  </si>
  <si>
    <t>GA-R01</t>
  </si>
  <si>
    <t>GA-R03</t>
  </si>
  <si>
    <r>
      <t xml:space="preserve">Uso Inadecuado de la Planilla integral para el control, seguimiento y manejo de la información financiera. </t>
    </r>
    <r>
      <rPr>
        <b/>
        <sz val="10"/>
        <rFont val="Arial"/>
        <family val="2"/>
      </rPr>
      <t>Debilidad 44 de la Matriz DOFA 2018 - proceso GA.</t>
    </r>
  </si>
  <si>
    <r>
      <t xml:space="preserve">Demora e inconsistencias en la entrega de información. </t>
    </r>
    <r>
      <rPr>
        <b/>
        <sz val="10"/>
        <rFont val="Arial"/>
        <family val="2"/>
      </rPr>
      <t>Debilidad 45 de la Matriz DOFA 2018 - proceso GA.</t>
    </r>
  </si>
  <si>
    <t xml:space="preserve">
Perdida de información, duplicidad en el pago de cuentas</t>
  </si>
  <si>
    <t xml:space="preserve">Errores en la toma de decisiones financieras y Reprocesos
</t>
  </si>
  <si>
    <t>GA-R04</t>
  </si>
  <si>
    <t>Falta de compromiso institucional en la asignación de los recursos evidenciado en el presupuesto de algunas secretarías. Debilidad 46 de la Matriz DOFA 2018 - proceso GA.</t>
  </si>
  <si>
    <t>GA-R05</t>
  </si>
  <si>
    <t>GA-R06</t>
  </si>
  <si>
    <r>
      <t xml:space="preserve">Acceso limitado a fuentes de financiación internas. </t>
    </r>
    <r>
      <rPr>
        <b/>
        <sz val="10"/>
        <rFont val="Arial"/>
        <family val="2"/>
      </rPr>
      <t>Debilidad 48 de la Matriz DOFA 2018 - proceso GA.</t>
    </r>
  </si>
  <si>
    <r>
      <t>Acceso limitado a fuentes de financiación externas. A</t>
    </r>
    <r>
      <rPr>
        <b/>
        <sz val="10"/>
        <rFont val="Arial"/>
        <family val="2"/>
      </rPr>
      <t>menaza 01 de la Matriz DOFA 2018 - proceso GA.</t>
    </r>
  </si>
  <si>
    <r>
      <t xml:space="preserve">Falta de planeación en la inversión y en la ejecución de los recursos.  </t>
    </r>
    <r>
      <rPr>
        <b/>
        <sz val="10"/>
        <rFont val="Arial"/>
        <family val="2"/>
      </rPr>
      <t>Debilidad 47 de la Matriz DOFA 2018 - proceso GA.</t>
    </r>
  </si>
  <si>
    <t xml:space="preserve">
Incumplimiento del Plan de Desarrollo.
Restricción de acceso en el  sector financiero
Detrimento patrimonial (Sanciones, Intereses de mora y Demandas) y embargos de cuentas.
</t>
  </si>
  <si>
    <t>GA-R07</t>
  </si>
  <si>
    <r>
      <t>Falta de implementación del Manual de Fiscalización tributaria.</t>
    </r>
    <r>
      <rPr>
        <b/>
        <sz val="10"/>
        <rFont val="Arial"/>
        <family val="2"/>
      </rPr>
      <t xml:space="preserve"> Debilidad 50 de la Matriz DOFA 2018 - proceso GA.</t>
    </r>
  </si>
  <si>
    <r>
      <t xml:space="preserve">Inexactitud en la declaración de industria y comercio por los contribuyentes. </t>
    </r>
    <r>
      <rPr>
        <b/>
        <i/>
        <sz val="10"/>
        <rFont val="Arial"/>
        <family val="2"/>
      </rPr>
      <t>Ver amenaza 07 Matriz DOFA 2018, proceso GA.</t>
    </r>
  </si>
  <si>
    <t xml:space="preserve">No permite incrementar el recaudo de ingresos </t>
  </si>
  <si>
    <t>GA-R08</t>
  </si>
  <si>
    <r>
      <t xml:space="preserve">Fallas en software y Hardware. </t>
    </r>
    <r>
      <rPr>
        <b/>
        <i/>
        <sz val="10"/>
        <rFont val="Arial"/>
        <family val="2"/>
      </rPr>
      <t>Debilidad 51 Matriz DOFA 2018, proceso GA</t>
    </r>
  </si>
  <si>
    <r>
      <t xml:space="preserve">Supervisión deficiente del contrato de entrega de la facturación. </t>
    </r>
    <r>
      <rPr>
        <b/>
        <i/>
        <sz val="10"/>
        <rFont val="Arial"/>
        <family val="2"/>
      </rPr>
      <t>Debilidad 52 Matriz DOFA 2018, proceso GA.</t>
    </r>
  </si>
  <si>
    <t xml:space="preserve">Insatisfacción del contribuyente </t>
  </si>
  <si>
    <t>GA-R09</t>
  </si>
  <si>
    <r>
      <t xml:space="preserve">Desactualización del estado de exoneración de rentas en el SITU. </t>
    </r>
    <r>
      <rPr>
        <b/>
        <i/>
        <sz val="10"/>
        <rFont val="Arial"/>
        <family val="2"/>
      </rPr>
      <t>Debilidad 54 Matriz DOFA 2018, procesoGA</t>
    </r>
    <r>
      <rPr>
        <sz val="10"/>
        <rFont val="Arial"/>
        <family val="2"/>
      </rPr>
      <t>.</t>
    </r>
  </si>
  <si>
    <t xml:space="preserve">Disminución en los ingresos </t>
  </si>
  <si>
    <t>Rara Vez</t>
  </si>
  <si>
    <t>EXTREMO</t>
  </si>
  <si>
    <t>ALTO</t>
  </si>
  <si>
    <t>BAJO</t>
  </si>
  <si>
    <t>EXTREMA</t>
  </si>
  <si>
    <t>Acompañamiento de las autoridades pertinentes para el desarrollo de actividades de vigilancia y control por parte de los servidores públicos para Seguridad y Salud en el trabajo.</t>
  </si>
  <si>
    <t>Procedimientos documentados del proceso de Gestión Humana en el Sistema de Gestión Integrado.</t>
  </si>
  <si>
    <r>
      <t xml:space="preserve">ASIGNACIÓN DE REPONSABLE        </t>
    </r>
    <r>
      <rPr>
        <sz val="8"/>
        <rFont val="Arial"/>
        <family val="2"/>
      </rPr>
      <t>(SI: 15, NO: 0)</t>
    </r>
  </si>
  <si>
    <r>
      <t xml:space="preserve">PERIODICIDAD </t>
    </r>
    <r>
      <rPr>
        <sz val="8"/>
        <rFont val="Arial"/>
        <family val="2"/>
      </rPr>
      <t>(OPORTUNA: 15, INOPÓRTUNA: 0)</t>
    </r>
  </si>
  <si>
    <r>
      <t xml:space="preserve">SEGREGACIÓN Y AUTORIDAD DEL RESPONSABLE </t>
    </r>
    <r>
      <rPr>
        <sz val="8"/>
        <rFont val="Arial"/>
        <family val="2"/>
      </rPr>
      <t>(ADECUADO:15, INADECUADO: 0)</t>
    </r>
  </si>
  <si>
    <r>
      <t xml:space="preserve">PROPOSITO </t>
    </r>
    <r>
      <rPr>
        <sz val="8"/>
        <rFont val="Arial"/>
        <family val="2"/>
      </rPr>
      <t>(PREVENIR: 15, DETECTAR:10, NO ES UN CONTROL:0)</t>
    </r>
  </si>
  <si>
    <r>
      <t xml:space="preserve">¿COMO SE REALIZA LA ACTIVIDAD DE CONTROL </t>
    </r>
    <r>
      <rPr>
        <sz val="8"/>
        <rFont val="Arial"/>
        <family val="2"/>
      </rPr>
      <t>(CONFIABLE: 15, NO CONFIABLE: 0)</t>
    </r>
  </si>
  <si>
    <r>
      <t xml:space="preserve">¿Qué PASA CON LAS OBSERVACIONES O DESVIACIONES </t>
    </r>
    <r>
      <rPr>
        <sz val="8"/>
        <rFont val="Arial"/>
        <family val="2"/>
      </rPr>
      <t>(SE INVESTIGAN Y RESUELVEN OPORTUNAMENTE: 15, NO SE INVESTIGAN Y RESUELVEN OPORTUNAMENTE : 0)</t>
    </r>
  </si>
  <si>
    <t>EVIDENCIA DE LA EJECUCIÓN DEL CONTROL (COMPLETA: 10 , INCOMPLETA: 5, NO EXISTE : 0)</t>
  </si>
  <si>
    <t>GR - R04</t>
  </si>
  <si>
    <r>
      <t xml:space="preserve">Falta clave de acceso a la Plataforma de la Superintendencia de Notariado y Registro - VUR - Ventanilla única de Registro, para consultas de inmuebles. </t>
    </r>
    <r>
      <rPr>
        <b/>
        <sz val="10"/>
        <rFont val="Arial"/>
        <family val="2"/>
      </rPr>
      <t>Ver debilidad 22 Matriz DOFA GR 2018.</t>
    </r>
  </si>
  <si>
    <r>
      <t xml:space="preserve">Carencia de recurso humano (Ingeniero Civil con conocimiento en GEO DATA BASE, Un avaluador con registro vigente). </t>
    </r>
    <r>
      <rPr>
        <b/>
        <sz val="10"/>
        <rFont val="Arial"/>
        <family val="2"/>
      </rPr>
      <t>Ver debilidad 23 Matriz DOFA GR 2018.</t>
    </r>
  </si>
  <si>
    <t>GR - R05</t>
  </si>
  <si>
    <r>
      <t xml:space="preserve">Carencia de controles de los bienes en usufructo por parte de terceros. </t>
    </r>
    <r>
      <rPr>
        <b/>
        <sz val="10"/>
        <rFont val="Arial"/>
        <family val="2"/>
      </rPr>
      <t>Ver debilidad 63 Matriz DOFA GR 2018.</t>
    </r>
  </si>
  <si>
    <t>EVALUACIÓN DEL DISEÑO DE CONTROLES</t>
  </si>
  <si>
    <t>EVALUACIÓN DE LA EJECUCIÓN DEL CONTROL</t>
  </si>
  <si>
    <t>FUERTE-100 (Siempre se ejecuta)
MODERADO -50 (Algunas veces)
DEBIL - 0 (No se ejecuta)</t>
  </si>
  <si>
    <t>SOLIDEZ INDIVIDUAL DEL CONTROL</t>
  </si>
  <si>
    <t>DISEÑO</t>
  </si>
  <si>
    <t>SOLIDEZ DEL CONJUNTO DE CONTROLES</t>
  </si>
  <si>
    <r>
      <t xml:space="preserve">FUERTE </t>
    </r>
    <r>
      <rPr>
        <sz val="8"/>
        <rFont val="Arial"/>
        <family val="2"/>
      </rPr>
      <t>(100)</t>
    </r>
    <r>
      <rPr>
        <b/>
        <sz val="8"/>
        <rFont val="Arial"/>
        <family val="2"/>
      </rPr>
      <t xml:space="preserve">
MODERADO </t>
    </r>
    <r>
      <rPr>
        <sz val="8"/>
        <rFont val="Arial"/>
        <family val="2"/>
      </rPr>
      <t>(ENTRE 50 Y 99)</t>
    </r>
    <r>
      <rPr>
        <b/>
        <sz val="8"/>
        <rFont val="Arial"/>
        <family val="2"/>
      </rPr>
      <t xml:space="preserve">
DEBIL </t>
    </r>
    <r>
      <rPr>
        <sz val="8"/>
        <rFont val="Arial"/>
        <family val="2"/>
      </rPr>
      <t>(MENOR A 50)</t>
    </r>
  </si>
  <si>
    <r>
      <t>FUERTE-100</t>
    </r>
    <r>
      <rPr>
        <sz val="8"/>
        <rFont val="Arial"/>
        <family val="2"/>
      </rPr>
      <t xml:space="preserve"> (Siempre se ejecuta) - verde</t>
    </r>
    <r>
      <rPr>
        <b/>
        <sz val="8"/>
        <rFont val="Arial"/>
        <family val="2"/>
      </rPr>
      <t xml:space="preserve">
MODERADO -50 </t>
    </r>
    <r>
      <rPr>
        <sz val="8"/>
        <rFont val="Arial"/>
        <family val="2"/>
      </rPr>
      <t xml:space="preserve">(Algunas veces) - Amarillo </t>
    </r>
    <r>
      <rPr>
        <b/>
        <sz val="8"/>
        <rFont val="Arial"/>
        <family val="2"/>
      </rPr>
      <t xml:space="preserve">
DEBIL - 0 </t>
    </r>
    <r>
      <rPr>
        <sz val="8"/>
        <rFont val="Arial"/>
        <family val="2"/>
      </rPr>
      <t>(No se ejecuta) - Rojo</t>
    </r>
  </si>
  <si>
    <r>
      <t xml:space="preserve">DISEÑO DEL CONTROL
FUERTE </t>
    </r>
    <r>
      <rPr>
        <sz val="8"/>
        <rFont val="Arial"/>
        <family val="2"/>
      </rPr>
      <t xml:space="preserve">Entre (96 y100) -Verde
</t>
    </r>
    <r>
      <rPr>
        <b/>
        <sz val="8"/>
        <rFont val="Arial"/>
        <family val="2"/>
      </rPr>
      <t>MODERADO</t>
    </r>
    <r>
      <rPr>
        <sz val="8"/>
        <rFont val="Arial"/>
        <family val="2"/>
      </rPr>
      <t xml:space="preserve"> Entre (86-95) -Amarillo
</t>
    </r>
    <r>
      <rPr>
        <b/>
        <sz val="8"/>
        <rFont val="Arial"/>
        <family val="2"/>
      </rPr>
      <t>DEBIL</t>
    </r>
    <r>
      <rPr>
        <sz val="8"/>
        <rFont val="Arial"/>
        <family val="2"/>
      </rPr>
      <t xml:space="preserve"> Entre (0-85) -Rojo</t>
    </r>
  </si>
  <si>
    <r>
      <rPr>
        <b/>
        <sz val="10"/>
        <rFont val="Arial"/>
        <family val="2"/>
      </rPr>
      <t>CONTROL PARA DISMINUIR PROBABILIDAD</t>
    </r>
    <r>
      <rPr>
        <sz val="10"/>
        <rFont val="Arial"/>
        <family val="2"/>
      </rPr>
      <t xml:space="preserve">
(Directa - No Disminuye) </t>
    </r>
  </si>
  <si>
    <r>
      <rPr>
        <b/>
        <sz val="10"/>
        <rFont val="Arial"/>
        <family val="2"/>
      </rPr>
      <t>CONTROL PARA DISMINUIR EL IMPACTO</t>
    </r>
    <r>
      <rPr>
        <sz val="10"/>
        <rFont val="Arial"/>
        <family val="2"/>
      </rPr>
      <t xml:space="preserve">
(Directa - Indirecta - No Disminuye)  </t>
    </r>
  </si>
  <si>
    <t>Directamente</t>
  </si>
  <si>
    <t>No Disminuye</t>
  </si>
  <si>
    <t>Indirectamente</t>
  </si>
  <si>
    <r>
      <t>(F+F): FUERTE</t>
    </r>
    <r>
      <rPr>
        <sz val="8"/>
        <rFont val="Arial"/>
        <family val="2"/>
      </rPr>
      <t xml:space="preserve"> </t>
    </r>
    <r>
      <rPr>
        <b/>
        <sz val="8"/>
        <rFont val="Arial"/>
        <family val="2"/>
      </rPr>
      <t>-</t>
    </r>
    <r>
      <rPr>
        <sz val="8"/>
        <rFont val="Arial"/>
        <family val="2"/>
      </rPr>
      <t xml:space="preserve"> 100- Verde</t>
    </r>
    <r>
      <rPr>
        <b/>
        <sz val="8"/>
        <rFont val="Arial"/>
        <family val="2"/>
      </rPr>
      <t xml:space="preserve">
(F+M) - (M+F) - (M+M)- (D+M): MODERADO</t>
    </r>
    <r>
      <rPr>
        <sz val="8"/>
        <rFont val="Arial"/>
        <family val="2"/>
      </rPr>
      <t xml:space="preserve"> - Entre 50 y 99 - Amarillo</t>
    </r>
    <r>
      <rPr>
        <b/>
        <sz val="8"/>
        <rFont val="Arial"/>
        <family val="2"/>
      </rPr>
      <t xml:space="preserve"> 
(F+D) - (M+D)-(D+F)-(D+D): DEBIL </t>
    </r>
    <r>
      <rPr>
        <sz val="8"/>
        <rFont val="Arial"/>
        <family val="2"/>
      </rPr>
      <t>- Menor a 50 - Rojo</t>
    </r>
    <r>
      <rPr>
        <b/>
        <sz val="8"/>
        <rFont val="Arial"/>
        <family val="2"/>
      </rPr>
      <t xml:space="preserve"> </t>
    </r>
  </si>
  <si>
    <t>CONTROLES</t>
  </si>
  <si>
    <t>TIPO DE RIESGO</t>
  </si>
  <si>
    <t>Gerencial</t>
  </si>
  <si>
    <t>Tecnológico</t>
  </si>
  <si>
    <t>De Cumplimiento</t>
  </si>
  <si>
    <t>De Imagen o Reputacional</t>
  </si>
  <si>
    <t>De Corrupción</t>
  </si>
  <si>
    <r>
      <rPr>
        <b/>
        <sz val="10"/>
        <rFont val="Arial"/>
        <family val="2"/>
      </rPr>
      <t>DESPLAZAMIENTO EJE DE IMPACTO</t>
    </r>
    <r>
      <rPr>
        <sz val="10"/>
        <rFont val="Arial"/>
        <family val="2"/>
      </rPr>
      <t xml:space="preserve">
</t>
    </r>
    <r>
      <rPr>
        <b/>
        <sz val="10"/>
        <rFont val="Arial"/>
        <family val="2"/>
      </rPr>
      <t xml:space="preserve">
2: </t>
    </r>
    <r>
      <rPr>
        <sz val="10"/>
        <rFont val="Arial"/>
        <family val="2"/>
      </rPr>
      <t xml:space="preserve">(F+D+D) - (F+N+D)
</t>
    </r>
    <r>
      <rPr>
        <b/>
        <sz val="10"/>
        <rFont val="Arial"/>
        <family val="2"/>
      </rPr>
      <t>1:</t>
    </r>
    <r>
      <rPr>
        <sz val="10"/>
        <rFont val="Arial"/>
        <family val="2"/>
      </rPr>
      <t xml:space="preserve"> (F+D+I) - (M+D+D) -  (M+N+D)
</t>
    </r>
    <r>
      <rPr>
        <b/>
        <sz val="10"/>
        <rFont val="Arial"/>
        <family val="2"/>
      </rPr>
      <t>0:</t>
    </r>
    <r>
      <rPr>
        <sz val="10"/>
        <rFont val="Arial"/>
        <family val="2"/>
      </rPr>
      <t xml:space="preserve"> (F+D+N) - (M+D+I) - (M+D+N)</t>
    </r>
  </si>
  <si>
    <t>DESPLAZA PROBABILIDAD</t>
  </si>
  <si>
    <t>DESPLAZA IMPACTO</t>
  </si>
  <si>
    <t>IMPACTO
(AX-BQ)</t>
  </si>
  <si>
    <t>PROBABILIDAD 
(AW-BP)</t>
  </si>
  <si>
    <t>EVALUACIÓN DEL RIESGO RESIDUAL</t>
  </si>
  <si>
    <t>OPCIÓN DE MANEJO</t>
  </si>
  <si>
    <t>ACTIVIDAD DE CONTROL</t>
  </si>
  <si>
    <t>SOPORTE / EVIDENCIA</t>
  </si>
  <si>
    <t>RESPONSABLE</t>
  </si>
  <si>
    <t>TIEMPO</t>
  </si>
  <si>
    <t>INDICADOR</t>
  </si>
  <si>
    <t>Acción de Contingencia</t>
  </si>
  <si>
    <t>TRATAMIENTO DE LOS RIESGOS</t>
  </si>
  <si>
    <r>
      <rPr>
        <b/>
        <sz val="8"/>
        <rFont val="Arial"/>
        <family val="2"/>
      </rPr>
      <t>CONTROL PARA DISMINUIR PROBABILIDAD</t>
    </r>
    <r>
      <rPr>
        <sz val="8"/>
        <rFont val="Arial"/>
        <family val="2"/>
      </rPr>
      <t xml:space="preserve">
(Directa - No Disminuye) </t>
    </r>
  </si>
  <si>
    <r>
      <rPr>
        <b/>
        <sz val="8"/>
        <rFont val="Arial"/>
        <family val="2"/>
      </rPr>
      <t>CONTROL PARA DISMINUIR EL IMPACTO</t>
    </r>
    <r>
      <rPr>
        <sz val="8"/>
        <rFont val="Arial"/>
        <family val="2"/>
      </rPr>
      <t xml:space="preserve">
(Directa - Indirecta - No Disminuye)  </t>
    </r>
  </si>
  <si>
    <r>
      <t xml:space="preserve">Baja identificación de las necesidades  de la comunidad. </t>
    </r>
    <r>
      <rPr>
        <b/>
        <i/>
        <sz val="10"/>
        <rFont val="Arial"/>
        <family val="2"/>
      </rPr>
      <t>Debilidad 10 GS matriz DOFA 2018.</t>
    </r>
  </si>
  <si>
    <r>
      <t>Poca oferta institucional para la demanda poblacional. Debilidad 12</t>
    </r>
    <r>
      <rPr>
        <b/>
        <i/>
        <sz val="10"/>
        <rFont val="Arial"/>
        <family val="2"/>
      </rPr>
      <t xml:space="preserve"> GS Matriz DOFA 2018.</t>
    </r>
  </si>
  <si>
    <r>
      <t>No se dispone de medios de acceso electrónico para realizar la solicitud por parte de la comunidad. Debilidad 13</t>
    </r>
    <r>
      <rPr>
        <b/>
        <i/>
        <sz val="10"/>
        <rFont val="Arial"/>
        <family val="2"/>
      </rPr>
      <t xml:space="preserve"> GS Matriz DOFA 2018.</t>
    </r>
  </si>
  <si>
    <r>
      <t>No se dispone de medios de acceso electrónico para realizar la solicitud por parte de la comunidad.</t>
    </r>
    <r>
      <rPr>
        <b/>
        <sz val="10"/>
        <rFont val="Arial"/>
        <family val="2"/>
      </rPr>
      <t xml:space="preserve"> Debilidad 13, GS MATRIZ DOFA 2018.</t>
    </r>
  </si>
  <si>
    <t>Deterioro de la calidad de vida de la comunidad bellanita.</t>
  </si>
  <si>
    <r>
      <t xml:space="preserve">Simultaneidad de los eventos programados por diferentes dependencias de la Administración y otras entidades. </t>
    </r>
    <r>
      <rPr>
        <b/>
        <i/>
        <sz val="10"/>
        <rFont val="Arial"/>
        <family val="2"/>
      </rPr>
      <t>Debilidad 17 GS Matriz DOFA 2018.</t>
    </r>
  </si>
  <si>
    <r>
      <t xml:space="preserve">Situaciones de orden público, Violencias  y agresividad de la comunidad. </t>
    </r>
    <r>
      <rPr>
        <b/>
        <sz val="10"/>
        <rFont val="Arial"/>
        <family val="2"/>
      </rPr>
      <t>Amenaza 03 GS Matriz DOFA 2018.</t>
    </r>
  </si>
  <si>
    <r>
      <t xml:space="preserve">Poca seguridad para los funcionarios que se desplazan a zonas de alto riesgo debido a los índices de violencia. </t>
    </r>
    <r>
      <rPr>
        <b/>
        <i/>
        <sz val="10"/>
        <rFont val="Arial"/>
        <family val="2"/>
      </rPr>
      <t>Debilidad 07 GS de la matriz DOFA 2018.</t>
    </r>
  </si>
  <si>
    <r>
      <t xml:space="preserve">Insuficiente personal de planta para la prestación de los diferentes servicios a la comunidad. </t>
    </r>
    <r>
      <rPr>
        <b/>
        <i/>
        <sz val="10"/>
        <rFont val="Arial"/>
        <family val="2"/>
      </rPr>
      <t>Debilidad 01 GS de la matriz DOFA 2018</t>
    </r>
  </si>
  <si>
    <r>
      <t xml:space="preserve">Falta de recursos financieros suficientes para la debida  prestación de los servicios. </t>
    </r>
    <r>
      <rPr>
        <b/>
        <i/>
        <sz val="10"/>
        <rFont val="Arial"/>
        <family val="2"/>
      </rPr>
      <t>Debilidad 15 GS Matriz DOFA 2018.</t>
    </r>
  </si>
  <si>
    <r>
      <t>Posible</t>
    </r>
    <r>
      <rPr>
        <b/>
        <i/>
        <sz val="10"/>
        <rFont val="Arial"/>
        <family val="2"/>
      </rPr>
      <t xml:space="preserve"> demora en la prestación de los servicios </t>
    </r>
    <r>
      <rPr>
        <sz val="10"/>
        <rFont val="Arial"/>
        <family val="2"/>
      </rPr>
      <t xml:space="preserve"> delegados por otras entidades y los propios de la Administración Central Municipal.</t>
    </r>
  </si>
  <si>
    <r>
      <t xml:space="preserve">Acciones violentas por parte de la comunidad para ejercer las funciones de vigilancia y control. </t>
    </r>
    <r>
      <rPr>
        <b/>
        <i/>
        <sz val="10"/>
        <rFont val="Arial"/>
        <family val="2"/>
      </rPr>
      <t>Ver amenaza 31 Matriz DOFA 2018 VC</t>
    </r>
    <r>
      <rPr>
        <sz val="10"/>
        <rFont val="Arial"/>
        <family val="2"/>
      </rPr>
      <t>.</t>
    </r>
  </si>
  <si>
    <r>
      <t xml:space="preserve">Influencia de poderes externos en el cumplimiento de la normatividad vigente. </t>
    </r>
    <r>
      <rPr>
        <b/>
        <i/>
        <sz val="10"/>
        <rFont val="Arial"/>
        <family val="2"/>
      </rPr>
      <t>Ver amenaza 32 de la Matriz DOFA 2018 del proceso VC</t>
    </r>
    <r>
      <rPr>
        <sz val="10"/>
        <rFont val="Arial"/>
        <family val="2"/>
      </rPr>
      <t>.</t>
    </r>
  </si>
  <si>
    <t>Daños ambiental</t>
  </si>
  <si>
    <t>Pérdida de credibilidad y confianza.</t>
  </si>
  <si>
    <r>
      <t>Posibles</t>
    </r>
    <r>
      <rPr>
        <b/>
        <i/>
        <sz val="10"/>
        <rFont val="Arial"/>
        <family val="2"/>
      </rPr>
      <t xml:space="preserve"> errores en el debido proceso, resoluciones o dictámenes sancionatorios</t>
    </r>
    <r>
      <rPr>
        <sz val="10"/>
        <rFont val="Arial"/>
        <family val="2"/>
      </rPr>
      <t xml:space="preserve">.
</t>
    </r>
  </si>
  <si>
    <r>
      <t xml:space="preserve">Falta de coordinación y articulación de las dependencias de la Administración Central Municipal, en la programación de los diferentes servicios de vigilancia y control hacia la comunidad. </t>
    </r>
    <r>
      <rPr>
        <b/>
        <i/>
        <sz val="10"/>
        <rFont val="Arial"/>
        <family val="2"/>
      </rPr>
      <t>Ver debilidad 05 de la Matriz DOFA 2018 del proceso VC</t>
    </r>
    <r>
      <rPr>
        <sz val="10"/>
        <rFont val="Arial"/>
        <family val="2"/>
      </rPr>
      <t xml:space="preserve">. </t>
    </r>
  </si>
  <si>
    <r>
      <t xml:space="preserve">Falta de conocimiento de los funcionarios públicos sobre el procedimiento de vigilancia y control aplicable. </t>
    </r>
    <r>
      <rPr>
        <b/>
        <i/>
        <sz val="10"/>
        <rFont val="Arial"/>
        <family val="2"/>
      </rPr>
      <t>Ver debilidad 10 Matriz DOFA 2018 VC.</t>
    </r>
  </si>
  <si>
    <r>
      <t xml:space="preserve">Los equipos empleados en el proceso de vigilancia y control no están en las condiciones adecuadas de uso. </t>
    </r>
    <r>
      <rPr>
        <b/>
        <i/>
        <sz val="10"/>
        <rFont val="Arial"/>
        <family val="2"/>
      </rPr>
      <t>Ver debilidad 11 Matriz DOFA 2018 VC.</t>
    </r>
  </si>
  <si>
    <r>
      <t xml:space="preserve">Carencia de Presupuesto, recursos humanos idoneo, equipos, herramientas tecnologicas, infraestructura y logística, afectando el desarrollo del proceso  de vigilancia y control. </t>
    </r>
    <r>
      <rPr>
        <b/>
        <sz val="10"/>
        <rFont val="Arial"/>
        <family val="2"/>
      </rPr>
      <t>Ver debilidad 01 Matriz DOFA 2018 VC.</t>
    </r>
  </si>
  <si>
    <r>
      <t xml:space="preserve">Influencia de actores ilegales en el territorio. </t>
    </r>
    <r>
      <rPr>
        <b/>
        <i/>
        <sz val="10"/>
        <rFont val="Arial"/>
        <family val="2"/>
      </rPr>
      <t>Ver amenaza 33 de la Matriz DOFA 2018 del proceso VC</t>
    </r>
    <r>
      <rPr>
        <sz val="10"/>
        <rFont val="Arial"/>
        <family val="2"/>
      </rPr>
      <t>.</t>
    </r>
  </si>
  <si>
    <r>
      <t xml:space="preserve">Débil incremento del pie de fuerza de policía en el territorio. </t>
    </r>
    <r>
      <rPr>
        <b/>
        <i/>
        <sz val="10"/>
        <rFont val="Arial"/>
        <family val="2"/>
      </rPr>
      <t>Ver amenaza 34 de la Matriz DOFA 2018 del proceso VC</t>
    </r>
    <r>
      <rPr>
        <sz val="10"/>
        <rFont val="Arial"/>
        <family val="2"/>
      </rPr>
      <t>.</t>
    </r>
  </si>
  <si>
    <r>
      <t xml:space="preserve">Falta de generación de cultura ciudadana y respeto por la autoridad. </t>
    </r>
    <r>
      <rPr>
        <b/>
        <i/>
        <sz val="10"/>
        <rFont val="Arial"/>
        <family val="2"/>
      </rPr>
      <t>Ver debilidad 12 de la Matriz DOFA 2018 del proceso VC.</t>
    </r>
  </si>
  <si>
    <r>
      <t xml:space="preserve">Falta de divulgación de las normas aplicables al proceso de vigilancia y control.  </t>
    </r>
    <r>
      <rPr>
        <b/>
        <sz val="10"/>
        <rFont val="Arial"/>
        <family val="2"/>
      </rPr>
      <t>Ver debilidad 09 de la Matriz DOFA 2018 del proceso VC.</t>
    </r>
  </si>
  <si>
    <r>
      <t xml:space="preserve">Posible </t>
    </r>
    <r>
      <rPr>
        <b/>
        <i/>
        <sz val="10"/>
        <rFont val="Arial"/>
        <family val="2"/>
      </rPr>
      <t>incumplimiento de las acciones planificadas de vigilancia y control.</t>
    </r>
    <r>
      <rPr>
        <b/>
        <i/>
        <sz val="10"/>
        <color rgb="FFFF0000"/>
        <rFont val="Arial"/>
        <family val="2"/>
      </rPr>
      <t xml:space="preserve"> </t>
    </r>
  </si>
  <si>
    <t>Calificación de la Probabilidad</t>
  </si>
  <si>
    <t>Calificación del Impacto</t>
  </si>
  <si>
    <t>Incumplimiento del Plan de Desarrollo.
Restricción de acceso en el  sector financiero</t>
  </si>
  <si>
    <t>GS-R08</t>
  </si>
  <si>
    <t>GI-R05</t>
  </si>
  <si>
    <t>GI-R06</t>
  </si>
  <si>
    <t>GI-R07</t>
  </si>
  <si>
    <t>GI-R08</t>
  </si>
  <si>
    <t>GI-R09</t>
  </si>
  <si>
    <t>GI-R10</t>
  </si>
  <si>
    <r>
      <t xml:space="preserve">Falta articulación de los Planes Decenales de la Secretaría de Integración Social y Participación Ciudadana con los programas de otras Secretarías. </t>
    </r>
    <r>
      <rPr>
        <b/>
        <sz val="10"/>
        <rFont val="Arial"/>
        <family val="2"/>
      </rPr>
      <t>Debilidad 15 de la Matriz DOFA 2018 -  proceso DE.</t>
    </r>
  </si>
  <si>
    <r>
      <t xml:space="preserve">No se consulta la información estadística recopilada en el Anuario Estadístico por las diferentes secretarías de despacho. </t>
    </r>
    <r>
      <rPr>
        <b/>
        <sz val="10"/>
        <rFont val="Arial"/>
        <family val="2"/>
      </rPr>
      <t>Debilidad 16 de la Matriz DOFA 2018 -  proceso DE.</t>
    </r>
  </si>
  <si>
    <r>
      <t>No consulta de datos e información o usa  datos  falsos, maquillados o inexactos.</t>
    </r>
    <r>
      <rPr>
        <b/>
        <sz val="10"/>
        <rFont val="Arial"/>
        <family val="2"/>
      </rPr>
      <t xml:space="preserve"> Debilidad 17 de la Matriz DOFA 2018 -  proceso DE.</t>
    </r>
  </si>
  <si>
    <r>
      <t xml:space="preserve">Falta de inducción y reinducción de los directivos de la entidad.  </t>
    </r>
    <r>
      <rPr>
        <b/>
        <sz val="10"/>
        <rFont val="Arial"/>
        <family val="2"/>
      </rPr>
      <t>Debilidad 18 de la Matriz DOFA 2018 -  proceso DE.</t>
    </r>
  </si>
  <si>
    <r>
      <t xml:space="preserve">Los planes de acción no cuentan con la asignación presupuestal necesaria para su ejecución. </t>
    </r>
    <r>
      <rPr>
        <b/>
        <sz val="10"/>
        <rFont val="Arial"/>
        <family val="2"/>
      </rPr>
      <t>Debilidad 60 de la Matriz DOFA 2018 - proceso PA.</t>
    </r>
  </si>
  <si>
    <t>Demora en la implementación de normas y procedimientos que deben ser adoptados por los estamentos Municipales (Concejo Municipal y Administración Municipal). Debilidad 61 de la Matriz DOFA 2018 - proceso PA.</t>
  </si>
  <si>
    <r>
      <t>Situaciones de orden público, Violencias  y agresividad de la comunidad. A</t>
    </r>
    <r>
      <rPr>
        <b/>
        <i/>
        <sz val="10"/>
        <rFont val="Arial"/>
        <family val="2"/>
      </rPr>
      <t>menaza 03,  Matriz DOFA 2018 GS</t>
    </r>
  </si>
  <si>
    <r>
      <t>Errores en la formulación del proyecto (en sus diferentes componentes: técnico, socio - ambiental, legal, entre otros).</t>
    </r>
    <r>
      <rPr>
        <i/>
        <sz val="10"/>
        <rFont val="Arial"/>
        <family val="2"/>
      </rPr>
      <t xml:space="preserve"> </t>
    </r>
    <r>
      <rPr>
        <b/>
        <i/>
        <sz val="10"/>
        <rFont val="Arial"/>
        <family val="2"/>
      </rPr>
      <t>Debilidad 17,  Matriz DOFA 2018 DT.</t>
    </r>
  </si>
  <si>
    <r>
      <t xml:space="preserve">Movimientos de rubros presupuestales de manera inconsulta. Recortes presupuestales que afectan los programas y proyectos de las dependencias. </t>
    </r>
    <r>
      <rPr>
        <b/>
        <i/>
        <sz val="10"/>
        <rFont val="Arial"/>
        <family val="2"/>
      </rPr>
      <t>Debilidad 18,  Matriz DOFA 2018 DT.</t>
    </r>
  </si>
  <si>
    <r>
      <t xml:space="preserve">Falta de coordinación y articulación de las dependencias de la Administración Central Municipal, en la programación de los diferentes proyectos hacia la comunidad. </t>
    </r>
    <r>
      <rPr>
        <b/>
        <i/>
        <sz val="10"/>
        <rFont val="Arial"/>
        <family val="2"/>
      </rPr>
      <t>Debilidad 21,  Matriz DOFA 2018 DT.</t>
    </r>
  </si>
  <si>
    <r>
      <t xml:space="preserve">Algunas políticas públicas se formularon sin tener en cuenta la realidad del sector (trabajo de campo con las comunidades) y no consideraron las Políticas Públicas transversales ya formuladas a los grupos poblacionales. </t>
    </r>
    <r>
      <rPr>
        <b/>
        <i/>
        <sz val="10"/>
        <rFont val="Arial"/>
        <family val="2"/>
      </rPr>
      <t>Debilidad 22,  Matriz DOFA 2018 DT.</t>
    </r>
  </si>
  <si>
    <r>
      <t xml:space="preserve">No se consulta la información estadística aplicable a las diferentes secretarías de despacho. </t>
    </r>
    <r>
      <rPr>
        <b/>
        <i/>
        <sz val="10"/>
        <rFont val="Arial"/>
        <family val="2"/>
      </rPr>
      <t>Debilidad 23,  Matriz DOFA 2018 DT.</t>
    </r>
  </si>
  <si>
    <r>
      <t xml:space="preserve">No se dispone de un plan de mantenimiento de la infraestructura física pública. </t>
    </r>
    <r>
      <rPr>
        <b/>
        <i/>
        <sz val="10"/>
        <rFont val="Arial"/>
        <family val="2"/>
      </rPr>
      <t>Debilidad 24,  Matriz DOFA 2018 DT.</t>
    </r>
  </si>
  <si>
    <r>
      <t xml:space="preserve">Faltan campañas de generación de cultura ciudadana frente cuidado del patrimonio público. </t>
    </r>
    <r>
      <rPr>
        <b/>
        <sz val="10"/>
        <rFont val="Arial"/>
        <family val="2"/>
      </rPr>
      <t>Debilidad 25,  Matriz DOFA 2018 DT.</t>
    </r>
  </si>
  <si>
    <r>
      <t xml:space="preserve">Disminución de los recursos asignados para la ejecución de los programas de talento humano y bienestar laboral. </t>
    </r>
    <r>
      <rPr>
        <b/>
        <i/>
        <sz val="9"/>
        <rFont val="Arial"/>
        <family val="2"/>
      </rPr>
      <t xml:space="preserve">Ver debilidad 42 de la Matriz DOFA 2018, del proceso GH </t>
    </r>
  </si>
  <si>
    <r>
      <t xml:space="preserve">Falta formalización del plan de bienestar laboral. </t>
    </r>
    <r>
      <rPr>
        <b/>
        <i/>
        <sz val="9"/>
        <rFont val="Arial"/>
        <family val="2"/>
      </rPr>
      <t>Ver debilidad 44 de la Matriz DOFA 2018,  del proceso GH.</t>
    </r>
  </si>
  <si>
    <r>
      <t xml:space="preserve">No aplicación de los manuales de procesos y procedimientos de la Oficina de Talento Humano y Bienestar Laboral. </t>
    </r>
    <r>
      <rPr>
        <b/>
        <i/>
        <sz val="9"/>
        <rFont val="Arial"/>
        <family val="2"/>
      </rPr>
      <t>Ver debilidad 45 de la Matriz DOFA 2018, del proceso GH.</t>
    </r>
  </si>
  <si>
    <r>
      <t xml:space="preserve">Condiciones medio ambientales no favorables para trabajar. </t>
    </r>
    <r>
      <rPr>
        <b/>
        <i/>
        <sz val="9"/>
        <rFont val="Arial"/>
        <family val="2"/>
      </rPr>
      <t>Debilidad 07 de la Matriz DOFA 2018, GH.</t>
    </r>
  </si>
  <si>
    <t>No aplicación de los manuales de operación y ejecución de las funciones ejercidas por los empleados, sugerida por los protocolos de cumplimiento de la ARL. Debilidad 27,  de la Matriz DOFA 2018, GH.</t>
  </si>
  <si>
    <r>
      <t xml:space="preserve">Inadecuada señalización y rutas de evacuación en las sedes diferentes al edificio Gaspar de Rodas. </t>
    </r>
    <r>
      <rPr>
        <b/>
        <i/>
        <sz val="9"/>
        <rFont val="Arial"/>
        <family val="2"/>
      </rPr>
      <t xml:space="preserve">Ver debilidad 30 de la Matriz DOFA 2018, del proceso GH. </t>
    </r>
  </si>
  <si>
    <r>
      <t xml:space="preserve">La no aplicación del Plan Municipal de Manejo Integral de Residuos - PMIR que ayude a crear cultura del medio ambiente en la entidad.  </t>
    </r>
    <r>
      <rPr>
        <b/>
        <i/>
        <sz val="9"/>
        <rFont val="Arial"/>
        <family val="2"/>
      </rPr>
      <t>Ver debilidad 48 de la Matriz DOFA 2018, del proceso GH.</t>
    </r>
  </si>
  <si>
    <r>
      <t xml:space="preserve">Incompetencia en el rendimiento laboral. </t>
    </r>
    <r>
      <rPr>
        <b/>
        <i/>
        <sz val="10"/>
        <rFont val="Arial"/>
        <family val="2"/>
      </rPr>
      <t xml:space="preserve"> Amenaza 01 Matriz DOFA 2018, proceso GH.</t>
    </r>
  </si>
  <si>
    <r>
      <t xml:space="preserve">No hay una divulgación adecuada y oportuna de toda la normatividad relacionada con el proceso de Gestión del Talento Humano. </t>
    </r>
    <r>
      <rPr>
        <b/>
        <i/>
        <sz val="10"/>
        <color theme="1"/>
        <rFont val="Arial"/>
        <family val="2"/>
      </rPr>
      <t>Ver debilidad 33 Matriz DOFA 2018, proceso GH.</t>
    </r>
  </si>
  <si>
    <r>
      <t xml:space="preserve">Criterios por parte de algunos de los servidores públicos responsables de la prestación de un mismo servicio, diferentes a la hoja de vida y normatividad aplicable (no incluye el criterio profesional). </t>
    </r>
    <r>
      <rPr>
        <b/>
        <i/>
        <sz val="10"/>
        <color theme="1"/>
        <rFont val="Arial"/>
        <family val="2"/>
      </rPr>
      <t>Ver debilidad 37 Matriz DOFA 2018,  proceso GH.</t>
    </r>
  </si>
  <si>
    <r>
      <t xml:space="preserve">La delincuencia que daña o roba las lonas y/o las estructuras de las vallas publicitarias o pasacalles.  </t>
    </r>
    <r>
      <rPr>
        <b/>
        <sz val="10"/>
        <rFont val="Arial"/>
        <family val="2"/>
      </rPr>
      <t>Amenaza</t>
    </r>
    <r>
      <rPr>
        <b/>
        <i/>
        <sz val="10"/>
        <rFont val="Arial"/>
        <family val="2"/>
      </rPr>
      <t xml:space="preserve"> 09 de la Matriz DOFA 2018. del proceso GI</t>
    </r>
  </si>
  <si>
    <r>
      <t xml:space="preserve">Falta de continuidad en la contratación del servicio de envío de correspondencia hacia la comunidad. </t>
    </r>
    <r>
      <rPr>
        <b/>
        <i/>
        <sz val="10"/>
        <rFont val="Arial"/>
        <family val="2"/>
      </rPr>
      <t>Debilidad 33 de la Matriz DOFA 2018. del proceso GI</t>
    </r>
  </si>
  <si>
    <r>
      <t xml:space="preserve">Falta actualización del sistema de gestión documental para la interconexión de la taquilla única de correspondencia y las diferentes sedes de la Administración. </t>
    </r>
    <r>
      <rPr>
        <b/>
        <i/>
        <sz val="10"/>
        <rFont val="Arial"/>
        <family val="2"/>
      </rPr>
      <t>Debilidad 34 de la Matriz DOFA 2018. del proceso GI</t>
    </r>
  </si>
  <si>
    <r>
      <t xml:space="preserve">La información del archivo de gestión documental de las Secretarías no se encuentra digitalizada totalmente. </t>
    </r>
    <r>
      <rPr>
        <b/>
        <i/>
        <sz val="10"/>
        <rFont val="Arial"/>
        <family val="2"/>
      </rPr>
      <t>Debilidad 35 de la Matriz DOFA 2018. del proceso GI</t>
    </r>
  </si>
  <si>
    <r>
      <t>Falta conectividad de algunas sedes a la red interna del Municipio. D</t>
    </r>
    <r>
      <rPr>
        <b/>
        <sz val="10"/>
        <rFont val="Arial"/>
        <family val="2"/>
      </rPr>
      <t>ebilidad 36 de la Matriz DOFA 2018. del proceso GI</t>
    </r>
  </si>
  <si>
    <r>
      <t xml:space="preserve">Errores de direccionamiento de los trámites a la dependencia correspondiente. </t>
    </r>
    <r>
      <rPr>
        <b/>
        <i/>
        <sz val="10"/>
        <rFont val="Arial"/>
        <family val="2"/>
      </rPr>
      <t>Debilidad 37 de la Matriz DOFA 2018. del proceso GI</t>
    </r>
  </si>
  <si>
    <r>
      <t xml:space="preserve">Desconocimiento de la Ley General de Archivo por los funcionarios de la Secretaría. </t>
    </r>
    <r>
      <rPr>
        <b/>
        <i/>
        <sz val="10"/>
        <rFont val="Arial"/>
        <family val="2"/>
      </rPr>
      <t>Debilidad 45 de la Matriz DOFA 2018. del proceso GI</t>
    </r>
  </si>
  <si>
    <r>
      <t xml:space="preserve">No se cuenta con un mecanismo de seguimiento y medición al plan de comunicaciones. </t>
    </r>
    <r>
      <rPr>
        <b/>
        <i/>
        <sz val="10"/>
        <rFont val="Arial"/>
        <family val="2"/>
      </rPr>
      <t xml:space="preserve">Debilidad 63 de la Matriz DOFA 2018. del proceso GI  </t>
    </r>
  </si>
  <si>
    <r>
      <t xml:space="preserve">No se cuenta con los recursos tecnológicos y económicos requeridos. </t>
    </r>
    <r>
      <rPr>
        <b/>
        <i/>
        <sz val="10"/>
        <rFont val="Arial"/>
        <family val="2"/>
      </rPr>
      <t xml:space="preserve"> Debilidad 62 de la Matriz DOFA 2018. del proceso GI  </t>
    </r>
  </si>
  <si>
    <r>
      <t xml:space="preserve">Las dependencias acuden a otros medios de comunicación para difundir la información a los públicos, sin informar previamente al proceso. </t>
    </r>
    <r>
      <rPr>
        <b/>
        <i/>
        <sz val="10"/>
        <rFont val="Arial"/>
        <family val="2"/>
      </rPr>
      <t>Debilidad 61 de la Matriz DOFA 2018. del proceso GI</t>
    </r>
  </si>
  <si>
    <r>
      <t xml:space="preserve">Las dependencias de la Administración Central Municipal no se apoyan en todos los casos del proceso de Comunicaciones para la difusión de la información. </t>
    </r>
    <r>
      <rPr>
        <b/>
        <i/>
        <sz val="10"/>
        <rFont val="Arial"/>
        <family val="2"/>
      </rPr>
      <t>Debilidad 60 de la Matriz DOFA 2018. del proceso GI</t>
    </r>
  </si>
  <si>
    <r>
      <t xml:space="preserve">Errores humanos al momento de publicar la información. </t>
    </r>
    <r>
      <rPr>
        <b/>
        <i/>
        <sz val="10"/>
        <rFont val="Arial"/>
        <family val="2"/>
      </rPr>
      <t>Debilidad 59 de la Matriz DOFA 2018. del proceso GI</t>
    </r>
  </si>
  <si>
    <r>
      <t xml:space="preserve">Se generan diferencias entre la información que presenta la Secretaría de Planeación y la que manejan las demás dependencias de la Administración Central Municipal. </t>
    </r>
    <r>
      <rPr>
        <b/>
        <i/>
        <sz val="10"/>
        <rFont val="Arial"/>
        <family val="2"/>
      </rPr>
      <t>Debilidad 58 de la Matriz DOFA 2018. del proceso GI</t>
    </r>
  </si>
  <si>
    <r>
      <t xml:space="preserve">El Hosting donde se aloja la página web no es propio de la Administración Central Municipal. </t>
    </r>
    <r>
      <rPr>
        <b/>
        <i/>
        <sz val="10"/>
        <rFont val="Arial"/>
        <family val="2"/>
      </rPr>
      <t>Debilidad 54 de la Matriz DOFA 2018. del proceso GI</t>
    </r>
  </si>
  <si>
    <r>
      <t xml:space="preserve">No se han establecido e implementado normas internas para el uso de la página web de la Administración Central Municipal. </t>
    </r>
    <r>
      <rPr>
        <b/>
        <i/>
        <sz val="10"/>
        <rFont val="Arial"/>
        <family val="2"/>
      </rPr>
      <t>Debilidad 53 de la Matriz DOFA 2018. del proceso GI</t>
    </r>
  </si>
  <si>
    <r>
      <t xml:space="preserve">Los actuales medios de comunicación interna, no son aprovechados ni se utilizan en la tarea de informar e integrar a los funcionarios de la Administración. </t>
    </r>
    <r>
      <rPr>
        <b/>
        <i/>
        <sz val="10"/>
        <rFont val="Arial"/>
        <family val="2"/>
      </rPr>
      <t>Debilidad 51 de la Matriz DOFA 2018. del proceso GI</t>
    </r>
  </si>
  <si>
    <r>
      <t xml:space="preserve">No se han establecido e implementado normas internas para el uso de la página web de la Administración Central Municipal. </t>
    </r>
    <r>
      <rPr>
        <b/>
        <i/>
        <sz val="10"/>
        <rFont val="Arial"/>
        <family val="2"/>
      </rPr>
      <t>Debilidad 50 de la Matriz DOFA 2018. del proceso GI</t>
    </r>
  </si>
  <si>
    <r>
      <t xml:space="preserve">No se dispone de un aplicativo web que facilite el seguimiento a los planes de mejoramiento. </t>
    </r>
    <r>
      <rPr>
        <b/>
        <sz val="10"/>
        <rFont val="Arial"/>
        <family val="2"/>
      </rPr>
      <t xml:space="preserve"> Ver Debilidad 14 ,  Matriz DOFA 2018, del procesos MC.</t>
    </r>
  </si>
  <si>
    <r>
      <t xml:space="preserve">Inadecuado direccionamiento de las PQRSD a través de los módulos de mi responsabilidad y de mi conocimiento. </t>
    </r>
    <r>
      <rPr>
        <b/>
        <sz val="10"/>
        <rFont val="Arial"/>
        <family val="2"/>
      </rPr>
      <t xml:space="preserve"> Ver Debilidad 23 ,  Matriz DOFA 2018, del procesos MC.</t>
    </r>
  </si>
  <si>
    <r>
      <t xml:space="preserve">Falta seguimiento a las PQRSD en las Secretarías por medio de los Comités Técnicos. </t>
    </r>
    <r>
      <rPr>
        <b/>
        <i/>
        <sz val="10"/>
        <rFont val="Arial"/>
        <family val="2"/>
      </rPr>
      <t xml:space="preserve"> Ver Debilidad 25 ,  Matriz DOFA 2018, del procesos MC.</t>
    </r>
  </si>
  <si>
    <t>TIPOLOGÍA DE RIESGOS</t>
  </si>
  <si>
    <t>VALORACIÓN DEL RIESGO</t>
  </si>
  <si>
    <t xml:space="preserve"> RIESGO INHERENTE</t>
  </si>
  <si>
    <t>DEFINICIÓN(DISEÑO) DEL CONTROL</t>
  </si>
  <si>
    <r>
      <t>Falta de aplicación a fondo de los manuales presupuestal (P-PA-03) y contable, además este último no se encuentra en la documentación del proceso.</t>
    </r>
    <r>
      <rPr>
        <b/>
        <sz val="10"/>
        <rFont val="Arial"/>
        <family val="2"/>
      </rPr>
      <t xml:space="preserve"> Debilidad 57 de la Matriz DOFA 2018 - proceso PA.</t>
    </r>
  </si>
  <si>
    <t xml:space="preserve">Gestión Administrativa y Financiera     </t>
  </si>
  <si>
    <t xml:space="preserve">Gestión Administrativa y Financiera    </t>
  </si>
  <si>
    <t xml:space="preserve">Gestión Administrativa y Financiera   </t>
  </si>
  <si>
    <t xml:space="preserve">Gestión Administrativa y Financiera  </t>
  </si>
  <si>
    <t xml:space="preserve">Aplicación del Manual de presupuesto </t>
  </si>
  <si>
    <t>Detectivo</t>
  </si>
  <si>
    <t>Pago Oportuno de los proveedores del servicio de internet</t>
  </si>
  <si>
    <t>Diagnostico general de las sedes locativas para sus respectivas intervenciones y mejoras.</t>
  </si>
  <si>
    <t xml:space="preserve">Plan de mantenimiento de sedes locativas </t>
  </si>
  <si>
    <r>
      <rPr>
        <b/>
        <sz val="10"/>
        <rFont val="Arial"/>
        <family val="2"/>
      </rPr>
      <t>DESPLAZAMIENTO EJE DE PROBABILIDAD</t>
    </r>
    <r>
      <rPr>
        <sz val="10"/>
        <rFont val="Arial"/>
        <family val="2"/>
      </rPr>
      <t xml:space="preserve">
</t>
    </r>
    <r>
      <rPr>
        <b/>
        <sz val="10"/>
        <rFont val="Arial"/>
        <family val="2"/>
      </rPr>
      <t>2:</t>
    </r>
    <r>
      <rPr>
        <sz val="10"/>
        <rFont val="Arial"/>
        <family val="2"/>
      </rPr>
      <t xml:space="preserve"> (F+D+D) - (F+D+I) - (F+D+N)
</t>
    </r>
    <r>
      <rPr>
        <b/>
        <sz val="10"/>
        <rFont val="Arial"/>
        <family val="2"/>
      </rPr>
      <t>1:</t>
    </r>
    <r>
      <rPr>
        <sz val="10"/>
        <rFont val="Arial"/>
        <family val="2"/>
      </rPr>
      <t xml:space="preserve"> (M+D+D) - (M+D+I) - (M+D+N)
</t>
    </r>
    <r>
      <rPr>
        <b/>
        <sz val="10"/>
        <rFont val="Arial"/>
        <family val="2"/>
      </rPr>
      <t>0:</t>
    </r>
    <r>
      <rPr>
        <sz val="10"/>
        <rFont val="Arial"/>
        <family val="2"/>
      </rPr>
      <t xml:space="preserve"> (F+N+D) - (M+N+D) - (D+D+D)</t>
    </r>
  </si>
  <si>
    <t xml:space="preserve">Gestión Social </t>
  </si>
  <si>
    <t>Pérdida de credibilidad y Confianza</t>
  </si>
  <si>
    <r>
      <t xml:space="preserve">No hay  actualización, ni divulgación adecuada y oportuna de toda la normatividad relacionada con el proceso. </t>
    </r>
    <r>
      <rPr>
        <b/>
        <i/>
        <sz val="10"/>
        <rFont val="Arial"/>
        <family val="2"/>
      </rPr>
      <t>Ver debilidad 19, Matriz DOFA 2018 GS</t>
    </r>
  </si>
  <si>
    <r>
      <t xml:space="preserve">Posibles </t>
    </r>
    <r>
      <rPr>
        <b/>
        <i/>
        <sz val="10"/>
        <rFont val="Arial"/>
        <family val="2"/>
      </rPr>
      <t xml:space="preserve">errores en la prestación del servicio  brindado a la comunidad en actividades de la administración central y las </t>
    </r>
    <r>
      <rPr>
        <sz val="10"/>
        <rFont val="Arial"/>
        <family val="2"/>
      </rPr>
      <t>delegadas por otras entidades.</t>
    </r>
  </si>
  <si>
    <r>
      <t xml:space="preserve">Falta coordinación entre las diferentes secretarías de la Administración para concertar y priorizar la prestación del servicio con miras a optimizar los recursos humanos, físicos y financieros. </t>
    </r>
    <r>
      <rPr>
        <b/>
        <i/>
        <sz val="10"/>
        <rFont val="Arial"/>
        <family val="2"/>
      </rPr>
      <t>Ver debilidad 18 , Matriz DOFA 2018 GS</t>
    </r>
  </si>
  <si>
    <r>
      <t>Posible</t>
    </r>
    <r>
      <rPr>
        <b/>
        <i/>
        <sz val="10"/>
        <rFont val="Arial"/>
        <family val="2"/>
      </rPr>
      <t xml:space="preserve"> incumplimiento de los programas y proyectos de Gestión Social </t>
    </r>
    <r>
      <rPr>
        <sz val="10"/>
        <rFont val="Arial"/>
        <family val="2"/>
      </rPr>
      <t>de la Administración Central Municipal</t>
    </r>
  </si>
  <si>
    <r>
      <t>Posible</t>
    </r>
    <r>
      <rPr>
        <b/>
        <i/>
        <sz val="10"/>
        <rFont val="Arial"/>
        <family val="2"/>
      </rPr>
      <t xml:space="preserve"> no participación de la comunidad en los servicios ofrecidos </t>
    </r>
    <r>
      <rPr>
        <sz val="10"/>
        <rFont val="Arial"/>
        <family val="2"/>
      </rPr>
      <t xml:space="preserve"> por la Administración Central Municipal.</t>
    </r>
  </si>
  <si>
    <r>
      <t xml:space="preserve">No se identifican las necesidades reales de la comunidad. </t>
    </r>
    <r>
      <rPr>
        <b/>
        <i/>
        <sz val="10"/>
        <rFont val="Arial"/>
        <family val="2"/>
      </rPr>
      <t>Ver debilidad 22 , Matriz DOFA 2018 GS</t>
    </r>
  </si>
  <si>
    <r>
      <t>Deficiente e inadecuada promoción de los servicios a ofertar a la comunidad.</t>
    </r>
    <r>
      <rPr>
        <sz val="10"/>
        <color rgb="FFFF0000"/>
        <rFont val="Arial"/>
        <family val="2"/>
      </rPr>
      <t xml:space="preserve"> </t>
    </r>
    <r>
      <rPr>
        <b/>
        <i/>
        <sz val="10"/>
        <rFont val="Arial"/>
        <family val="2"/>
      </rPr>
      <t>Ver debilidad 24 , Matriz DOFA 2018 GS</t>
    </r>
  </si>
  <si>
    <t>Pérdida de  imagen</t>
  </si>
  <si>
    <t>Aplicación del Procedimiento Gestión Presupuestal.</t>
  </si>
  <si>
    <t>Uso adecuado de la Planilla Integral para el control , seguimiento y manejo de la información financiera (Listado de informes)</t>
  </si>
  <si>
    <t>Garantizar la efectividad del Aplicativo financiero SICOF.</t>
  </si>
  <si>
    <t>Aplicar la Normatividad existente en relación con el presupuesto</t>
  </si>
  <si>
    <t xml:space="preserve">Dar cumplimiento al  plan anual mensual izado de caja PAC </t>
  </si>
  <si>
    <t>Analizar y tomar decisiones con el Indicador de solvencia fiscal.</t>
  </si>
  <si>
    <t>Aplicación del Procedimiento de Recaudos y Pagos.</t>
  </si>
  <si>
    <t>Aplicación del procedimiento de  proyectos de cofinanciación.</t>
  </si>
  <si>
    <t xml:space="preserve">Aplicar el estatuto tributario , con relación a las sanciones tributarias </t>
  </si>
  <si>
    <t>Cumplir con el Manual de Contratación</t>
  </si>
  <si>
    <t>Cumplir con Calendario Tributario</t>
  </si>
  <si>
    <t>Aplicación del  estatuto tributario</t>
  </si>
  <si>
    <t>Implementación del Manual de Fiscalización tributaria</t>
  </si>
  <si>
    <t>Depurar las bases de datos con Normatividad Vigentes ( Catastro , Rentas y  las Tic)</t>
  </si>
  <si>
    <t>Revisión detallada del ingreso de las novedades e incidencias  en cada facturación, de conformidad del procedimiento de rentas.</t>
  </si>
  <si>
    <t xml:space="preserve">Términos </t>
  </si>
  <si>
    <t>Riesgo de Gestión</t>
  </si>
  <si>
    <t>Posibilidad de que suceda algún evento que tendrá un impacto sobre el cumplimiento de los objetivos. Se expresa en términos de probabilidad y consecuencias.</t>
  </si>
  <si>
    <t>Riesgo de Corrupción</t>
  </si>
  <si>
    <t>Posibilidad de que por acción u omisión, se use el poder para desviar la gestión de lo público hacia un beneficio privado.</t>
  </si>
  <si>
    <t>Es aquel al que se enfrenta una entidad en ausencia de acciones de la dirección para modificar su probabilidad o impacto.</t>
  </si>
  <si>
    <t>Riesgo Inherente</t>
  </si>
  <si>
    <t>Nivel de riesgo que permanece luego de tomar medidas de tratamiento del riesgo.</t>
  </si>
  <si>
    <t>Riesgo Residual</t>
  </si>
  <si>
    <t>Gestión del Riesgo</t>
  </si>
  <si>
    <t>Un proceso efectuado por la alta dirección de la entidad y porto do el personal para proporcionar a la administración un aseguramiento razonable con respecto a l logro de los objetivos.</t>
  </si>
  <si>
    <t>Se entiende la posibilidad de ocurrencia del riesgo, ésta puede ser medida con criterios de Frecuencia o Factibilidad.</t>
  </si>
  <si>
    <t>Probabilidad</t>
  </si>
  <si>
    <t>Causa</t>
  </si>
  <si>
    <t>Todos aquellos factores internos y externos que solos o en combinación con otros, pueden producir la materialización de un riesgo.</t>
  </si>
  <si>
    <t>Los efectos o situaciones resultantes de la materialización del riesgo que impactan en el proceso, la entidad, sus grupos de valor y demás partes interesadas.</t>
  </si>
  <si>
    <t>Consecuencia</t>
  </si>
  <si>
    <t>Plan Anticorrupción y de Atención al Ciudadano</t>
  </si>
  <si>
    <t xml:space="preserve">Plan que contempla la estrategia de lucha contra la corrupción que debe ser implementada por todas las entidades del orden nacional, departamental y municipal.
</t>
  </si>
  <si>
    <t>Documento con la información resultante de la gestión del riesgo.</t>
  </si>
  <si>
    <t>Mapa de Riesgos</t>
  </si>
  <si>
    <t>Se entienden las consecuencias que puede ocasionar a la organización la materialización del riesgo.</t>
  </si>
  <si>
    <t>Impacto</t>
  </si>
  <si>
    <t>Tipología de riesgos</t>
  </si>
  <si>
    <t>Riesgos Estratégicos</t>
  </si>
  <si>
    <t>Posibilidad de ocurrencia de eventos que afecten los objetivos estratégicos de la organización pública y por tanto impactan toda la entidad.</t>
  </si>
  <si>
    <t>Riesgos Gerenciales</t>
  </si>
  <si>
    <t>Posibilidad de ocurrencia de eventos que afecten los procesos gerenciales y/o la alta dirección.</t>
  </si>
  <si>
    <t>Riesgos Operativos</t>
  </si>
  <si>
    <t>Posibilidad de ocurrencia de eventos que afecten los procesos misionales de la entidad.</t>
  </si>
  <si>
    <t>Riesgos Financieros</t>
  </si>
  <si>
    <t>Posibilidad de ocurrencia de eventos que afecten los estados financieros y todas aquellas áreas involucradas con el proceso financiero como presupuesto, tesorería, contabilidad, cartera, central de cuentas, costos, etc.</t>
  </si>
  <si>
    <t>Riesgos Tecnológicos</t>
  </si>
  <si>
    <t>Posibilidad de ocurrencia de eventos que afecten la totalidad o parte de la infraestructura tecnológica (hardware, software, redes, etc.) de una entidad.</t>
  </si>
  <si>
    <t>Riesgos de Cumplimiento</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</si>
  <si>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</si>
  <si>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</si>
  <si>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Riesgo de Imagen o Reputacional</t>
  </si>
  <si>
    <t>Riesgos de Corrupción</t>
  </si>
  <si>
    <t>El formato y las definiciones incorporadas en el mismo fueron tomadas de la Guía para la Gestión del Riesgo y Diseño de Controles, en entidades públicas, versión febrero de 2018 del DAFP.</t>
  </si>
  <si>
    <t>Se describe el proceso que se identifica los riesgos.</t>
  </si>
  <si>
    <t>Se describe el tipo de riesgos que corresponde.</t>
  </si>
  <si>
    <t>Se describe la asignación de un código, teniendo en  cuenta el código del proceso y el consecutivo que corresponde al riesgo identificado en el proceso.</t>
  </si>
  <si>
    <t>Se describe el número consecutivo del Riesgo identificado.</t>
  </si>
  <si>
    <t>Se describe el número consecutivo de la Causa identificada</t>
  </si>
  <si>
    <t>Se describe las causas que originan el riesgo descrito anteriormente.
¿Cómo puede suceder? Establecerá las causas a partir de los factores determinados en el contexto.</t>
  </si>
  <si>
    <t>Se describe las consecuencias  o efectos  por la materialización.
¿Qué consecuencias tendría su materialización?</t>
  </si>
  <si>
    <t>A partir del contexto se identifica el riesgo, el cual estará asociado a aquellos eventos o situaciones que pueden entorpecer el normal desarrollo de los objetivos del Proceso. 
Preguntas claves:
¿Qué puede suceder?: Identificar la afectación del cumplimiento de lo objetivo estratégico o del proceso según sea el caso.</t>
  </si>
  <si>
    <t>Nivel</t>
  </si>
  <si>
    <t>Descriptor</t>
  </si>
  <si>
    <t xml:space="preserve">Descripción </t>
  </si>
  <si>
    <t>Frecuencia</t>
  </si>
  <si>
    <t>El evento puede ocurrir solo en circunstancias excepcionales (Poco comunes o normales).</t>
  </si>
  <si>
    <t>No se ha presentado en los últimos 5 años.</t>
  </si>
  <si>
    <t>El evento puede ocurrir en algún momento.</t>
  </si>
  <si>
    <t>Al menos 1 vez en los últimos  5 años.</t>
  </si>
  <si>
    <t>El evento podrá ocurrir en algún momento.</t>
  </si>
  <si>
    <t>Al menos 1 vez en los últimos  2 años.</t>
  </si>
  <si>
    <t>Es viable que el evento ocurra en la mayoría de las circunstancias.</t>
  </si>
  <si>
    <t>Al menos 1 vez en el último año</t>
  </si>
  <si>
    <t>Se espera que el evento ocurra en la mayoría de las circunstancias</t>
  </si>
  <si>
    <t>Más de 1 vez al año</t>
  </si>
  <si>
    <t>MAPA DE CALOR (INHERENTE)</t>
  </si>
  <si>
    <t>MATRIZ DE VALORACIÓN Y TRATAMIENTODEL RIESGO</t>
  </si>
  <si>
    <t>TRATAMIENTO</t>
  </si>
  <si>
    <r>
      <rPr>
        <sz val="14"/>
        <rFont val="Arial"/>
        <family val="2"/>
      </rPr>
      <t>No se adopta ninguna medida que afecte la probabilidad o el impacto del riesgo.</t>
    </r>
    <r>
      <rPr>
        <b/>
        <sz val="14"/>
        <rFont val="Arial"/>
        <family val="2"/>
      </rPr>
      <t xml:space="preserve">
</t>
    </r>
  </si>
  <si>
    <t>Evitar el Riesgo</t>
  </si>
  <si>
    <t xml:space="preserve">Se abandonan las actividades que dan lugar al riesgo, decidiendo no iniciar o no continuar con la actividad que causa el riesgo. 
</t>
  </si>
  <si>
    <t>Reducir el Riesgo</t>
  </si>
  <si>
    <t>Se adoptan medidas para reducir la  probabilidad o el impacto del riesgo, o ambos; por lo general conlleva  a la implementación de los controles.</t>
  </si>
  <si>
    <t>Compartir el Riesgo</t>
  </si>
  <si>
    <t>Se reduce la Probabilidad o el impacto del riesgo, transfiriendo o compartiendo una parte del riesgo.</t>
  </si>
  <si>
    <t>Aceptar el Riesgo</t>
  </si>
  <si>
    <t>ZONA DE CALOR</t>
  </si>
  <si>
    <t>ZONA DE CALOR MODERADA</t>
  </si>
  <si>
    <t>ZONA DE CALOR  BAJA</t>
  </si>
  <si>
    <t>ZONA CALOR  ALTA</t>
  </si>
  <si>
    <t>ZONA CALOR  EXTREMA</t>
  </si>
  <si>
    <t>TOTALES</t>
  </si>
  <si>
    <t xml:space="preserve">REALIZÓ: </t>
  </si>
  <si>
    <t>DETECTIVOS</t>
  </si>
  <si>
    <t>Cumplimiento estricto del Plan anual mensualizado de caja PAC .</t>
  </si>
  <si>
    <t>Detección</t>
  </si>
  <si>
    <t xml:space="preserve">Autocontrol  de los responsables de la entrega de los informes financieros y contables </t>
  </si>
  <si>
    <r>
      <t xml:space="preserve">
</t>
    </r>
    <r>
      <rPr>
        <sz val="9"/>
        <color theme="1"/>
        <rFont val="Arial"/>
        <family val="2"/>
      </rPr>
      <t xml:space="preserve"> Manuales, Procedimientos del SIG</t>
    </r>
  </si>
  <si>
    <t>Fortalecimiento en la preparación del Plan Anual de Compras y Contratación.</t>
  </si>
  <si>
    <t xml:space="preserve">Plan Anual de adquisiciones </t>
  </si>
  <si>
    <t>Plan Anual de adquisiciones  (Fumigación)</t>
  </si>
  <si>
    <t>Memorandos para solicitar la necesidad con su respectiva justificación.</t>
  </si>
  <si>
    <t>Implementar los procedimientos de vigilancia y control</t>
  </si>
  <si>
    <t>preventivo</t>
  </si>
  <si>
    <t>Socialización de los lineamientos de Vigilancia y Control en  Comité Técnico, con los funcionarios designados.</t>
  </si>
  <si>
    <t xml:space="preserve">Plan de Mantenimiento y actualización de equipos </t>
  </si>
  <si>
    <t xml:space="preserve"> Plan Operativo Anual  de Inversión - POAI</t>
  </si>
  <si>
    <t>Actividades normalizadas:
• Procedimiento de Vigilancia y Control</t>
  </si>
  <si>
    <t>Comité de orden público</t>
  </si>
  <si>
    <t>Sensibilización con los funcionarios y  la comunidad</t>
  </si>
  <si>
    <t>Sensibilización con la comunidad</t>
  </si>
  <si>
    <t>Sanciones, Pérdida de información, Pérdida de imagen e interrupción del servicio.</t>
  </si>
  <si>
    <t>Sanciones, Pérdida de información, pérdida de imagen, pérdida económicas e interrupción del servicio.</t>
  </si>
  <si>
    <r>
      <t xml:space="preserve">Falta de participación de la comunidad en la formulación y ejecución de los proyectos (plan de manejo socio-ambiental). </t>
    </r>
    <r>
      <rPr>
        <b/>
        <i/>
        <sz val="10"/>
        <rFont val="Arial"/>
        <family val="2"/>
      </rPr>
      <t xml:space="preserve">Ver amenaza 20, Matriz DOFA 2018,  DT. </t>
    </r>
  </si>
  <si>
    <t>Pérdida de credibilidad y confianza, y Pérdida de imagen.</t>
  </si>
  <si>
    <t>Daños Físicos, Sanciones, Pérdidas económicas, interrupción del servicio, Pérdida de credibilidad y confianza.</t>
  </si>
  <si>
    <t>Divulgación en redes sociales y diferentes medios de comunicación (Carteleras y convocatorias)</t>
  </si>
  <si>
    <t>Procedimientos documentados de Gestión social</t>
  </si>
  <si>
    <t>Procedimientos documentados del proceso de Gestión Social en el Sistema de Gestión Integrado, con relación a la actualización de  registro de la comunidad.</t>
  </si>
  <si>
    <t xml:space="preserve">Planilla de control de salidas en horarios laborales </t>
  </si>
  <si>
    <t xml:space="preserve">Estudio de carga laboral por parte de organización  y métodos </t>
  </si>
  <si>
    <t>Plan Operativo Anual de Inversiones (POAI)</t>
  </si>
  <si>
    <r>
      <t xml:space="preserve">Paro o situaciones de orden público que impidan el desarrollo de las actividades programadas. </t>
    </r>
    <r>
      <rPr>
        <b/>
        <i/>
        <sz val="10"/>
        <rFont val="Arial"/>
        <family val="2"/>
      </rPr>
      <t>Amenaza 24 GS Matriz DOFA 2018.</t>
    </r>
  </si>
  <si>
    <t>Procedimientos documentados para el restablecimiento de orden público</t>
  </si>
  <si>
    <t>01</t>
  </si>
  <si>
    <t xml:space="preserve">Plan de Capacitación </t>
  </si>
  <si>
    <t>Plan de Desarrollo Institucional</t>
  </si>
  <si>
    <t>Documento soporte en el DNP (CONPES)</t>
  </si>
  <si>
    <t xml:space="preserve">Seguimiento al Plan de desarrollo </t>
  </si>
  <si>
    <t xml:space="preserve">Normograma </t>
  </si>
  <si>
    <t xml:space="preserve">Manual de funciones </t>
  </si>
  <si>
    <t>Procedimiento de Peticiones , Quejas , Reclamos, Solicitudes y denuncia  - PQRSD</t>
  </si>
  <si>
    <t xml:space="preserve">Plan de Comunicaciones </t>
  </si>
  <si>
    <t>04</t>
  </si>
  <si>
    <t xml:space="preserve">Diseño de los Planes , Programas y proyectos, de acuerdo al programa ofertado y población objetiva </t>
  </si>
  <si>
    <t>No se cuenta con las condiciones mobiliarias  adecuadas para la custodia y conservación de la información documentada generada en las oficinas.</t>
  </si>
  <si>
    <t>Acta de comité de Contratación , solicitando la actualización catastral</t>
  </si>
  <si>
    <t xml:space="preserve">Consolidación de la información requerida para el sistema SICOF (bienes muebles) </t>
  </si>
  <si>
    <t>Actas de Comité de Bienes inmuebles.</t>
  </si>
  <si>
    <t xml:space="preserve">Memorando </t>
  </si>
  <si>
    <t>Consolidación de la información requerida para el sistema SICOF</t>
  </si>
  <si>
    <t>No se aplica adecuadamente la ley 594 del 2000, en lo relacionado con tablas de retención.</t>
  </si>
  <si>
    <t xml:space="preserve">Poco avance en el cumplimiento del plan de desarrollo </t>
  </si>
  <si>
    <t>Poca credibilidad y confianza</t>
  </si>
  <si>
    <t>Direccionamiento Estratégico</t>
  </si>
  <si>
    <t>Plan de Capacitación  en la metodología de formulación del plan de desarrollo, en especial, en los indicadores.</t>
  </si>
  <si>
    <t>Plan de inducción y Reinducción</t>
  </si>
  <si>
    <t>Acuerdo de Gestión</t>
  </si>
  <si>
    <t>Documento COLA</t>
  </si>
  <si>
    <t>Seguimiento a Planes, programas y proyectos del Plan de desarrollo</t>
  </si>
  <si>
    <t xml:space="preserve"> </t>
  </si>
  <si>
    <t>Falta de compromiso de los directivos y su equipo de trabajo para ejecutar las actividades que tiendan al cierre de las acciones de mejora.</t>
  </si>
  <si>
    <t>Código de ética y buen gobierno</t>
  </si>
  <si>
    <t xml:space="preserve">Actas de Comité </t>
  </si>
  <si>
    <t>Plan Anual de adquisiciones</t>
  </si>
  <si>
    <t xml:space="preserve">Presupuesto anual </t>
  </si>
  <si>
    <t>Falta de actualización y mantenimiento del aplicativo de Gestión documental.</t>
  </si>
  <si>
    <t>Plan de mantenimiento Preventivo y correctivo del software.</t>
  </si>
  <si>
    <t xml:space="preserve">Estructura administrativas </t>
  </si>
  <si>
    <r>
      <t xml:space="preserve">Actividades normalizadas:
</t>
    </r>
    <r>
      <rPr>
        <sz val="10"/>
        <rFont val="Calibri"/>
        <family val="2"/>
      </rPr>
      <t>•</t>
    </r>
    <r>
      <rPr>
        <sz val="10"/>
        <rFont val="Arial"/>
        <family val="2"/>
      </rPr>
      <t>Procedimiento de Gestión del Plan Integral de Capacitación – PIC (P-GH-12)</t>
    </r>
  </si>
  <si>
    <r>
      <t xml:space="preserve">Indicador para la medición, análisis y evaluación:
</t>
    </r>
    <r>
      <rPr>
        <sz val="10"/>
        <rFont val="Calibri"/>
        <family val="2"/>
      </rPr>
      <t>•</t>
    </r>
    <r>
      <rPr>
        <sz val="10"/>
        <rFont val="Arial"/>
        <family val="2"/>
      </rPr>
      <t xml:space="preserve"> Indicador del Cumplimiento del Plan Institucional de Capacitación (I-GH-01)
</t>
    </r>
  </si>
  <si>
    <t>Posible Baja Cobertura del Plan de Auditoría basado en riesgos para la Entidad (Decreto 648 de 2017)</t>
  </si>
  <si>
    <t>Incumplimiento a cabalidad del objetivo del proceso de Evaluación Independiente para generar el adecuado valor agregado a la Entidad.</t>
  </si>
  <si>
    <t>Priorización de auditoría bajo el enfoque de riesgos y de cumplimiento de la normatividad</t>
  </si>
  <si>
    <r>
      <t xml:space="preserve">Falta actualización permanente a los funcionarios de la Secretaría de Control Interno en temas de Control Interno y TICs. </t>
    </r>
    <r>
      <rPr>
        <b/>
        <i/>
        <sz val="12"/>
        <rFont val="Arial"/>
        <family val="2"/>
      </rPr>
      <t>Ver debilidad 1 y 4;  Amenaza 1 y 10 de la Matriz Dofa del 2018.</t>
    </r>
  </si>
  <si>
    <t>Materialización de riesgos en la gestión de la entidad.</t>
  </si>
  <si>
    <t>Seguimiento al plan anual de  auditorías en el Comité Técnico de la Secretaría y en el CCCI.</t>
  </si>
  <si>
    <r>
      <t xml:space="preserve">Asignación de nuevos roles por parte de los Entes rectores para la Secretaría de Control Interno y Cambios Normativos </t>
    </r>
    <r>
      <rPr>
        <b/>
        <sz val="12"/>
        <rFont val="Arial"/>
        <family val="2"/>
      </rPr>
      <t>(Ver amenaza 10)</t>
    </r>
  </si>
  <si>
    <t>Contratación de auditores competentes para fortalecer el proceso de Evaluación Independiente</t>
  </si>
  <si>
    <r>
      <t xml:space="preserve">Entrega inoportuna de información para el desarrollo de la auditoría por parte del auditado o entrevistado. </t>
    </r>
    <r>
      <rPr>
        <b/>
        <i/>
        <sz val="12"/>
        <rFont val="Arial"/>
        <family val="2"/>
      </rPr>
      <t>Ver debilidad 15 de la Matriz Dofa EI.</t>
    </r>
  </si>
  <si>
    <t>Sanciones administrativas, disciplinarias, fiscales o penales para los servidores públicos y la entidad, derivado del incumplimiento normativo.</t>
  </si>
  <si>
    <t>Inaplicabilidad a cabalidad de los criterios de priorización de auditoría basada en riesgos a todos los roles de Control Interno (liderazgo estratégico, enfoque hacia la prevención, evaluación de la gestión de riesgos, relación con los entes de control externo, y de evaluación y seguimiento).</t>
  </si>
  <si>
    <t>Toma de decisiones y acciones por parte de la alta dirección, sin información confiable y objetiva desde el proceso auditor</t>
  </si>
  <si>
    <t>Mesa de trabajo de equipo de auditores para unificar criterios de auditoría, determinar los hallazgos y conclusiones de la auditoría</t>
  </si>
  <si>
    <t>Falta actualización permanente a los auditores internos de la entidad</t>
  </si>
  <si>
    <t>Inoportunidad e ineficacia de las acciones de mejora de los procesos</t>
  </si>
  <si>
    <t>Revisión y validación de los informes de auditoría por parte del subsecretario y secretario del despacho</t>
  </si>
  <si>
    <t>Información errónea por parte del auditado.</t>
  </si>
  <si>
    <t>Reunión de cierre para la presentación de informes de auditoría y de seguimiento</t>
  </si>
  <si>
    <t>Incumplimiento del código de ética y estatuto de auditoría de la entidad</t>
  </si>
  <si>
    <t>Presentación en Comité Coordinador de Control Interno de los Informes de Auditoría y de seguimiento</t>
  </si>
  <si>
    <t>Asignación de un auditor no competente para el desarrollo de la auditoría.</t>
  </si>
  <si>
    <t>Seguimiento de planes de mejoramiento derivados de las auditorías de control interno</t>
  </si>
  <si>
    <t xml:space="preserve"> Evaluación Independiente</t>
  </si>
  <si>
    <t>Posible redacción de hallazgos sin la descripción de causas y consecuencias</t>
  </si>
  <si>
    <t>Carencia de información por parte de los auditados y auditores para identificar las causas y consecuencias de los hallazgos.</t>
  </si>
  <si>
    <t>Presentación de informes de auditoría sin la estructura de redacción recomendada en las guias del DAFP, ISO 19011 y demás metodologías.</t>
  </si>
  <si>
    <t>Mesa de trabajo de equipo de auditores para determinar los hallazgos y conclusiones de la auditoría</t>
  </si>
  <si>
    <t>El procedimiento de auditoría interna no tiene documentada la estructura de redacción de hallazgos.</t>
  </si>
  <si>
    <t>Revisión y validación de los hallazgos de auditoría por parte del subsecretario y secretario del despacho</t>
  </si>
  <si>
    <t>Mesas de trabajo del equipo de auditores, para evaluar el desarrollo de la auditoría y tomar correctivos.</t>
  </si>
  <si>
    <t>Procedimiento para el control de los registros Cod:  P -GI - 02</t>
  </si>
  <si>
    <t>Procedimiento de Gestión Documental</t>
  </si>
  <si>
    <r>
      <t xml:space="preserve">No se ha formalizado la asignación de un suplente frente a ausencias temporales del Auxiliar responsable de actualizar la información del SGI. </t>
    </r>
    <r>
      <rPr>
        <b/>
        <i/>
        <sz val="10"/>
        <rFont val="Arial"/>
        <family val="2"/>
      </rPr>
      <t>Debilidad 38 de la Matriz DOFA 2018. del proceso GI</t>
    </r>
  </si>
  <si>
    <t>Plataforma de Sistema de Gestión Integrado (Bello NET SGI)</t>
  </si>
  <si>
    <t>Procedimiento Gestión Documental</t>
  </si>
  <si>
    <t>Procedimiento Adquisición y bienes</t>
  </si>
  <si>
    <r>
      <t xml:space="preserve">Desactualización de la información del SGI debido a la falta de conectividad a la red interna del Municipio. </t>
    </r>
    <r>
      <rPr>
        <b/>
        <i/>
        <sz val="10"/>
        <rFont val="Arial"/>
        <family val="2"/>
      </rPr>
      <t>Debilidad 48 de la Matriz DOFA 2018. del proceso GI</t>
    </r>
  </si>
  <si>
    <t>Comité Operativo del SGI.</t>
  </si>
  <si>
    <r>
      <t xml:space="preserve">La estructura jerarquizada y vertical que impide el efecto cascada. </t>
    </r>
    <r>
      <rPr>
        <b/>
        <sz val="10"/>
        <rFont val="Arial"/>
        <family val="2"/>
      </rPr>
      <t>Debilidad 49 de la Matriz DOFA 2018. del proceso GI.</t>
    </r>
  </si>
  <si>
    <t>Plan de Comunicación</t>
  </si>
  <si>
    <r>
      <t xml:space="preserve">Falta de comunicación con el personal para la entrega de las directrices emanadas del nivel jerárquico. </t>
    </r>
    <r>
      <rPr>
        <b/>
        <i/>
        <sz val="10"/>
        <rFont val="Arial"/>
        <family val="2"/>
      </rPr>
      <t>Debilidad 56 de la Matriz DOFA 2018. del proceso GI</t>
    </r>
  </si>
  <si>
    <t>Comité Técnico</t>
  </si>
  <si>
    <t>Indicador  Free -  prest</t>
  </si>
  <si>
    <t>Seguimiento Plan de Acción</t>
  </si>
  <si>
    <t>Código de ética y Buen Gobierno</t>
  </si>
  <si>
    <t>Desinformación de los públicos de interés sobre los eventos, campañas, actos administrativos e información de la Administración Central Municipal.</t>
  </si>
  <si>
    <t xml:space="preserve">Comité de orden Público </t>
  </si>
  <si>
    <t>Plan Capacitación</t>
  </si>
  <si>
    <r>
      <t xml:space="preserve">Posible </t>
    </r>
    <r>
      <rPr>
        <b/>
        <i/>
        <sz val="10"/>
        <rFont val="Arial"/>
        <family val="2"/>
      </rPr>
      <t xml:space="preserve">no difusión y divulgación de la información </t>
    </r>
    <r>
      <rPr>
        <i/>
        <sz val="10"/>
        <rFont val="Arial"/>
        <family val="2"/>
      </rPr>
      <t>de la Administración Central Municipal (</t>
    </r>
    <r>
      <rPr>
        <b/>
        <i/>
        <sz val="10"/>
        <rFont val="Arial"/>
        <family val="2"/>
      </rPr>
      <t>proyectos, trámites y servicios</t>
    </r>
    <r>
      <rPr>
        <i/>
        <sz val="10"/>
        <rFont val="Arial"/>
        <family val="2"/>
      </rPr>
      <t>)</t>
    </r>
  </si>
  <si>
    <t>Plan de Medios</t>
  </si>
  <si>
    <t>CODIGO</t>
  </si>
  <si>
    <r>
      <t xml:space="preserve">Falta de espacios para la  participación de la comunidad en los proyectos de la Administración Central Municipal.  </t>
    </r>
    <r>
      <rPr>
        <b/>
        <sz val="10"/>
        <rFont val="Arial"/>
        <family val="2"/>
      </rPr>
      <t>Amenaza 08 de la Matriz DOFA 2018. del proceso GI</t>
    </r>
  </si>
  <si>
    <t xml:space="preserve">Perdidas económicas,  Pérdidas de bienes </t>
  </si>
  <si>
    <t>Pérdidas económicas, Sanciones</t>
  </si>
  <si>
    <t>03</t>
  </si>
  <si>
    <t>Impacto (consecuencias) Cuantitativo</t>
  </si>
  <si>
    <t>Impacto (consecuencias) Cualitativo</t>
  </si>
  <si>
    <t>Califi</t>
  </si>
  <si>
    <t xml:space="preserve">- No hay interrupción de las operaciones de la entidad.D62
- No se generan sanciones económicas o administrativas.
- No se afecta la imagen institucional de forma significativa
</t>
  </si>
  <si>
    <t xml:space="preserve">- Impacto que afecte la ejecución presupuestal en un valor ≥0,5%
- Pérdida de cobertura en la prestación de los servicios de la entidad ≥1%.
- Pago de indemnizaciones a terceros por acciones legales que pueden afectar el presupuesto total de la entidad en un valor ≥0,5%
- Pago de sanciones económicas por incumplimiento en la normatividad aplicable ante un ente regulador, las cuales afectan en un valor ≥0,5%del presupuesto general de la entidad.
</t>
  </si>
  <si>
    <t xml:space="preserve">- Interrupción de las operaciones de la Entidad por algunas horas.
- Reclamaciones o quejas de los usuarios que implican investigaciones internas disciplinarias.
- Imagen institucional afectada localmente por retrasos en la prestación del servicio a los usuarios o ciudadanos.
</t>
  </si>
  <si>
    <t xml:space="preserve">- Impacto que afecte la ejecución presupuestal en un valor ≥1%
- Pérdida de cobertura en la prestación de los servicios de la entidad ≥5%.
- Pago de indemnizaciones a terceros por acciones legales que pueden afectar el presupuesto total de la entidad en un valor ≥1%.
- Pago de sanciones económicas por incumplimiento en la normatividad aplicable ante un ente regulador, las cuales afectan en un valor ≥1%del presupuesto general de la entidad.
</t>
  </si>
  <si>
    <t xml:space="preserve">- Impacto que afecte la ejecución presupuestal en un valor ≥5%
- Pérdida de cobertura en la prestación de los servicios de la entidad ≥10%.
- Pago de indemnizaciones a terceros por acciones legales que pueden afectar el presupuesto total de la entidad en un valor ≥5%
- Pago de sanciones económicas por incumplimiento en la normatividad aplicable ante un ente regulador, las cuales afectan en un valor ≥5% del presupuesto general de la entidad.
</t>
  </si>
  <si>
    <t xml:space="preserve">- Interrupción de las operaciones de la Entidad por un (1) día.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 Imagen institucional afectada en el orden nacional o regional por retrasos en la prestación del servicio a los usuarios o ciudadanos.
- Investigaciones penales, fiscales o disciplinarias.
</t>
  </si>
  <si>
    <t xml:space="preserve">- Impacto que afecte la ejecución presupuestal en un valor ≥20%
- Pérdida de cobertura en la prestación de los servicios de la entidad ≥20%.
- Pago de indemnizaciones a terceros por acciones legales que pueden afectar el presupuesto total de la entidad en un valor ≥20%
- Pago de sanciones económicas por incumplimiento en la normatividad aplicable ante un ente regulador, las cuales afectan en un valor ≥20% del presupuesto general de la entidad.
</t>
  </si>
  <si>
    <t xml:space="preserve">- Interrupción de las operaciones de la Entidad por más de dos (2) días.
- Pérdida de información crítica que puede ser recuperada de forma parcial o incompleta.
-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
</t>
  </si>
  <si>
    <t xml:space="preserve">- Impacto que afecte la ejecución presupuestal en un valor ≥50%
- Pérdida de cobertura en la prestación de los servicios de la entidad ≥50%.
- Pago de indemnizaciones a terceros por acciones legales que pueden afectar el presupuesto total de la entidad en un valor ≥50%
- Pago de sanciones económicas por incumplimiento en la normatividad aplicable ante un ente regulador, las cuales afectan en un valor ≥50% del presupuesto general de la entidad.
</t>
  </si>
  <si>
    <t xml:space="preserve">- Interrupción de las operaciones de la Entidad por más de cinco (5) días.
- Intervención por parte de un ente de control u otro ente regulador.
- Pérdida de Información crítica para la entidad que no se puede recuperar.
- Incumplimiento en las metas y objetivos institucionales afectando de forma grave la ejecución presupuestal.
- Imagen institucional afectada en el orden nacional o regional por actos o hechos de corrupción comprobados.
</t>
  </si>
  <si>
    <t>RIESGOS 2018</t>
  </si>
  <si>
    <t xml:space="preserve">CANTIDAD DE RIESGOS </t>
  </si>
  <si>
    <t>PROCESOS</t>
  </si>
  <si>
    <t>DIRECCION ESTRATEGICA</t>
  </si>
  <si>
    <t>GESTIÓN ADMINISTRATIVA Y FINANCIERA</t>
  </si>
  <si>
    <t>GESTIÓN SOCIAL</t>
  </si>
  <si>
    <t>DESARROLLO INTEGRAL DEL TERRITORIO</t>
  </si>
  <si>
    <t>VIGILANCIA Y CONTROL</t>
  </si>
  <si>
    <t>GESTIÓN HUMANA</t>
  </si>
  <si>
    <t>GESTIÓN JURIDICA Y CONTRATACIÓN</t>
  </si>
  <si>
    <t>GESTIÓN DE LA INFORMACIÓN</t>
  </si>
  <si>
    <t>GESTIÓN DE LOS RECURSOS</t>
  </si>
  <si>
    <t>EVALUACIÓN INDEPENDIENTE</t>
  </si>
  <si>
    <t>MEJORAMIENTO CONTINUO</t>
  </si>
  <si>
    <t xml:space="preserve">TOTAL RIESGOS PRO PROCESOS </t>
  </si>
  <si>
    <t>CORRUPCIÓN</t>
  </si>
  <si>
    <t>TOTAL RIESGOS INSTITUCIONALES</t>
  </si>
  <si>
    <r>
      <t xml:space="preserve">Posible </t>
    </r>
    <r>
      <rPr>
        <b/>
        <i/>
        <sz val="12"/>
        <rFont val="Arial"/>
        <family val="2"/>
      </rPr>
      <t>error en la liquidación de las rentas.</t>
    </r>
  </si>
  <si>
    <r>
      <t>Inconsistencias en el software SITU. Debilidad 64 ,</t>
    </r>
    <r>
      <rPr>
        <b/>
        <i/>
        <sz val="12"/>
        <rFont val="Arial"/>
        <family val="2"/>
      </rPr>
      <t xml:space="preserve"> Matriz DOFA 2018, proceso GA</t>
    </r>
  </si>
  <si>
    <r>
      <t xml:space="preserve">Inconsistencia en el  ingreso de la información y novedades  al sistema. </t>
    </r>
    <r>
      <rPr>
        <b/>
        <sz val="12"/>
        <rFont val="Arial"/>
        <family val="2"/>
      </rPr>
      <t>Debilidad 56 Matriz DOFA 2018, proceso GA</t>
    </r>
  </si>
  <si>
    <r>
      <t>Posibles Incumplimiento en las</t>
    </r>
    <r>
      <rPr>
        <b/>
        <i/>
        <sz val="10"/>
        <rFont val="Arial"/>
        <family val="2"/>
      </rPr>
      <t xml:space="preserve"> Políticas Públicas y en las metas , y  Productos de los planes, programas y proyectos  a cargo de la Entidad.</t>
    </r>
  </si>
  <si>
    <r>
      <t xml:space="preserve">Falta de recursos y debilidades en la formulación de los planes y política públicas.  </t>
    </r>
    <r>
      <rPr>
        <b/>
        <sz val="10"/>
        <rFont val="Arial"/>
        <family val="2"/>
      </rPr>
      <t>Debilidad 14 de la Matriz DOFA 2018 -  proceso DE.</t>
    </r>
  </si>
  <si>
    <t xml:space="preserve">Sanciones por parte de los órganos de control.
Insatisfacción de las partes interesadas y perdida de reputación Institucional
Disminución de la calidad de vida y en el desarrollo sostenible de la comunidad bellanita.
Disminución de los Indicadores de Gestión.
</t>
  </si>
  <si>
    <r>
      <t xml:space="preserve">Falta de Control al cumplimiento del calendario de obligaciones legales administrativas que corresponden al proceso de direccionamiento Estratégico (COLA). </t>
    </r>
    <r>
      <rPr>
        <b/>
        <sz val="10"/>
        <rFont val="Arial"/>
        <family val="2"/>
      </rPr>
      <t xml:space="preserve"> Debilidad 23 de la Matriz DOFA 2018 -  proceso DE.</t>
    </r>
  </si>
  <si>
    <r>
      <t xml:space="preserve">La asignación de recursos no es apropiada con los planes y programas, porque se planea un presupuesto y se aprueba otro diferente. </t>
    </r>
    <r>
      <rPr>
        <b/>
        <sz val="10"/>
        <rFont val="Arial"/>
        <family val="2"/>
      </rPr>
      <t>Debilidad 58 de la Matriz DOFA 2018 - proceso PA.</t>
    </r>
  </si>
  <si>
    <r>
      <t>Falta de liquidez para atender las obligaciones de la Administración.</t>
    </r>
    <r>
      <rPr>
        <b/>
        <sz val="10"/>
        <rFont val="Arial"/>
        <family val="2"/>
      </rPr>
      <t xml:space="preserve"> Debilidad 01, 07, 11 de la Matriz DOFA 2018 - proceso GA</t>
    </r>
  </si>
  <si>
    <r>
      <t xml:space="preserve">Fallas en el cumplimiento del PAC, para el pago oportuno de los proveedores y demás obligaciones. </t>
    </r>
    <r>
      <rPr>
        <b/>
        <sz val="10"/>
        <rFont val="Arial"/>
        <family val="2"/>
      </rPr>
      <t>Debilidad 43 de la Matriz DOFA 2018 - proceso GA</t>
    </r>
  </si>
  <si>
    <t>Posibles inconsistencias en los informes financieros y Contables.</t>
  </si>
  <si>
    <r>
      <t xml:space="preserve">Falta coherencia entre los planes (de desarrollo y de acción) con la asignación del presupuesto evidenciado en las constantes solicitudes de adiciones presupuestales para rubros de funcionamiento y de inversión. (Mantenimiento de sedes y vehículos, compra de equipos, saneamiento de bienes inmuebles, cumplimiento del plan de compras, entre otros). </t>
    </r>
    <r>
      <rPr>
        <b/>
        <sz val="10"/>
        <rFont val="Arial"/>
        <family val="2"/>
      </rPr>
      <t>Debilidad 62 de la Matriz DOFA 2018 - proceso PA.</t>
    </r>
  </si>
  <si>
    <r>
      <t>Posible</t>
    </r>
    <r>
      <rPr>
        <b/>
        <i/>
        <sz val="10"/>
        <rFont val="Arial"/>
        <family val="2"/>
      </rPr>
      <t xml:space="preserve"> disminución de los ingresos por evasión fiscal.</t>
    </r>
  </si>
  <si>
    <r>
      <t xml:space="preserve">Desconocimiento y no aplicación del estatuto tributario. </t>
    </r>
    <r>
      <rPr>
        <b/>
        <i/>
        <sz val="10"/>
        <rFont val="Arial"/>
        <family val="2"/>
      </rPr>
      <t>Debilidad 55 Matriz DOFA 2018, proceso GA.</t>
    </r>
  </si>
  <si>
    <r>
      <t xml:space="preserve">Desconocimiento y no aplicación del estatuto tributario. </t>
    </r>
    <r>
      <rPr>
        <b/>
        <i/>
        <sz val="12"/>
        <rFont val="Arial"/>
        <family val="2"/>
      </rPr>
      <t>Debilidad 55 Matriz DOFA 2018, proceso GA.</t>
    </r>
  </si>
  <si>
    <r>
      <t xml:space="preserve">Crecimiento exagerado de la población en el Municipio. </t>
    </r>
    <r>
      <rPr>
        <b/>
        <i/>
        <sz val="10"/>
        <rFont val="Arial"/>
        <family val="2"/>
      </rPr>
      <t>Amenaza 12 GT Matriz DOFA 2018.</t>
    </r>
  </si>
  <si>
    <r>
      <t xml:space="preserve">Falta de un sistema de información Integrado (Estadísticas, Censos,  Inventarios etc,) que permita la toma de decisiones. </t>
    </r>
    <r>
      <rPr>
        <b/>
        <i/>
        <sz val="10"/>
        <color theme="1"/>
        <rFont val="Arial"/>
        <family val="2"/>
      </rPr>
      <t>Debilidad 11 GS matriz DOFA 2018.</t>
    </r>
  </si>
  <si>
    <r>
      <t xml:space="preserve">Algunos sectores de la comunidad no actualizan sus registros.  </t>
    </r>
    <r>
      <rPr>
        <b/>
        <i/>
        <sz val="10"/>
        <color indexed="8"/>
        <rFont val="Arial"/>
        <family val="2"/>
      </rPr>
      <t>Amenaza 06 GS Matriz DOFA 2018.</t>
    </r>
  </si>
  <si>
    <r>
      <t xml:space="preserve">Falta de recursos logísticos y dotación para la debida prestación del servicio. </t>
    </r>
    <r>
      <rPr>
        <b/>
        <i/>
        <sz val="10"/>
        <rFont val="Arial"/>
        <family val="2"/>
      </rPr>
      <t>Debilidad 03 GS Matriz DOFA 2018.</t>
    </r>
  </si>
  <si>
    <t>Pérdida de Imagen</t>
  </si>
  <si>
    <r>
      <t xml:space="preserve">Falta de idoneidad  por parte de algunos de los servidores públicos responsables de la prestación de los servicios. </t>
    </r>
    <r>
      <rPr>
        <b/>
        <sz val="10"/>
        <rFont val="Arial"/>
        <family val="2"/>
      </rPr>
      <t>Ver debilidad 20 , Matriz DOFA 2018 GS</t>
    </r>
  </si>
  <si>
    <r>
      <t xml:space="preserve">No se cuenta con suficientes recursos (dotación, materiales, económicos y humanos) para la atención de los servicios. </t>
    </r>
    <r>
      <rPr>
        <b/>
        <i/>
        <sz val="10"/>
        <rFont val="Arial"/>
        <family val="2"/>
      </rPr>
      <t>Ver debilidad 21 , Matriz DOFA 2018 GS</t>
    </r>
  </si>
  <si>
    <r>
      <t xml:space="preserve">Falta de capacitación del personal para el manejo del software MGA ajustado por planeación nacional. </t>
    </r>
    <r>
      <rPr>
        <b/>
        <i/>
        <sz val="10"/>
        <rFont val="Arial"/>
        <family val="2"/>
      </rPr>
      <t>Debilidad 13,  Matriz DOFA 2018 DT.</t>
    </r>
  </si>
  <si>
    <r>
      <t xml:space="preserve">Falta  de recursos (Humanos, tecnológicos y financieros) para el desarrollo de las actividades del procesos. </t>
    </r>
    <r>
      <rPr>
        <b/>
        <sz val="10"/>
        <rFont val="Arial"/>
        <family val="2"/>
      </rPr>
      <t>Debilidad 14,  Matriz DOFA 2018 DT.</t>
    </r>
  </si>
  <si>
    <r>
      <t xml:space="preserve">No se dispone de una logística apropiada para la formulación de proyectos con financiación del área Metropolitana , Departamental, Nacional e internacional para la presentación oportuna de los proyectos . </t>
    </r>
    <r>
      <rPr>
        <b/>
        <sz val="10"/>
        <rFont val="Arial"/>
        <family val="2"/>
      </rPr>
      <t>Debilidad 15,  Matriz DOFA 2018 DT.</t>
    </r>
  </si>
  <si>
    <r>
      <t xml:space="preserve">Posible </t>
    </r>
    <r>
      <rPr>
        <b/>
        <i/>
        <sz val="10"/>
        <rFont val="Arial"/>
        <family val="2"/>
      </rPr>
      <t>no reporte de las inconsistencias encontradas en la prestación del servicio de vigilancia y control</t>
    </r>
    <r>
      <rPr>
        <sz val="10"/>
        <rFont val="Arial"/>
        <family val="2"/>
      </rPr>
      <t xml:space="preserve">. 
</t>
    </r>
  </si>
  <si>
    <t>Perdidas económicas.</t>
  </si>
  <si>
    <r>
      <t xml:space="preserve">Falta de articulación de las dependencias para la planificación y ejecución de las actividades inherentes del procesos de vigilancia y control. </t>
    </r>
    <r>
      <rPr>
        <b/>
        <sz val="10"/>
        <rFont val="Arial"/>
        <family val="2"/>
      </rPr>
      <t>Ver Debilidad 05 de la Matriz DOFA  2018 del proceso VC.</t>
    </r>
  </si>
  <si>
    <t>Pérdida de información</t>
  </si>
  <si>
    <r>
      <t xml:space="preserve">Carencia de Presupuesto, recursos humanos idóneos, equipos, herramientas tecnológicas, infraestructura y logística, afectando el desarrollo del proceso  de vigilancia y control. </t>
    </r>
    <r>
      <rPr>
        <b/>
        <sz val="10"/>
        <rFont val="Arial"/>
        <family val="2"/>
      </rPr>
      <t>Ver debilidad 01 Matriz DOFA 2018 VC.</t>
    </r>
  </si>
  <si>
    <r>
      <t>Falta de interés por parte de algunos empleados, frente a los procesos  de Formación y  capacitación. D</t>
    </r>
    <r>
      <rPr>
        <b/>
        <sz val="9"/>
        <rFont val="Arial"/>
        <family val="2"/>
      </rPr>
      <t>ebilidad 01 Matriz DOFA 2018 GH</t>
    </r>
  </si>
  <si>
    <r>
      <t xml:space="preserve">Desmotivación por parte de los empleados. </t>
    </r>
    <r>
      <rPr>
        <b/>
        <sz val="10"/>
        <rFont val="Arial"/>
        <family val="2"/>
      </rPr>
      <t>Amenaza 05 Matriz DOFA 2018 GH</t>
    </r>
  </si>
  <si>
    <t>Daños a nivel físicos , mental y emocional, bajo rendimiento en el desempeño laboral</t>
  </si>
  <si>
    <r>
      <t xml:space="preserve">Desmotivación por parte de los empleados, </t>
    </r>
    <r>
      <rPr>
        <b/>
        <i/>
        <sz val="10"/>
        <rFont val="Arial"/>
        <family val="2"/>
      </rPr>
      <t>Amenaza 07 Matriz DOFA 2018, proceso GH.</t>
    </r>
  </si>
  <si>
    <r>
      <t xml:space="preserve">Carencia de personal Interdisciplinario en materia contractual que sirvan de apoyo al componente jurídico. </t>
    </r>
    <r>
      <rPr>
        <b/>
        <i/>
        <sz val="10"/>
        <color theme="1"/>
        <rFont val="Arial"/>
        <family val="2"/>
      </rPr>
      <t>Debilidad 04 Matriz DOFA 2018 GJC.</t>
    </r>
  </si>
  <si>
    <r>
      <t xml:space="preserve">Falta de idoneidad y sobrecarga de los funcionarios asignados en la actividad de supervisión/ interventoría. </t>
    </r>
    <r>
      <rPr>
        <b/>
        <sz val="10"/>
        <rFont val="Arial"/>
        <family val="2"/>
      </rPr>
      <t>Debilidad 15 Matriz DOFA 2018 GJC.</t>
    </r>
  </si>
  <si>
    <t>No se cuenta con la infraestructura adecuada según lo establecido en la ley 594 del 2000 (Ley de archivo).</t>
  </si>
  <si>
    <t>Sanciones, perdida de la información, perdidas económicas</t>
  </si>
  <si>
    <t>No se cuenta sistematizada la información documentada que se origina de las actividades  diaria.</t>
  </si>
  <si>
    <t>Sanciones , Pérdidas económicas</t>
  </si>
  <si>
    <t>Pérdida de Información, Pérdida de credibilidad y confianza  Institucional</t>
  </si>
  <si>
    <r>
      <t xml:space="preserve">El archivo de gestión de las secretarías no cuenta con la dotación necesaria para el buen funcionamiento del mismo.   (Archivadores, cajas y equipo de cómputo). </t>
    </r>
    <r>
      <rPr>
        <b/>
        <i/>
        <sz val="10"/>
        <rFont val="Arial"/>
        <family val="2"/>
      </rPr>
      <t>Debilidad 46 de la Matriz DOFA 2018. del proceso GI</t>
    </r>
  </si>
  <si>
    <t>Los servicios: módulos de Contabilidad, Nómina, Tesorería, Talento Humano y Compras pertenecientes al sistema financiero SICOF, contratado por terceros presentan inconsistencias.  Debilidad 47 de la Matriz DOFA 2018. del proceso GI</t>
  </si>
  <si>
    <t>La intranet presenta caídas en la prestación del servicio para la administración central.</t>
  </si>
  <si>
    <t>Escases de herramientas físicas (Carteleras, boletín, e intranet) que permitan el desarrollo de las estrategias planteadas para la efectiva comunicación.</t>
  </si>
  <si>
    <t xml:space="preserve">Pérdida de imagen.
Pérdida de credibilidad y confianza </t>
  </si>
  <si>
    <t xml:space="preserve">La situación Jurídica del alcalde </t>
  </si>
  <si>
    <t>Conductas inapropiadas que falten al código de ética  y Buen Gobierno</t>
  </si>
  <si>
    <r>
      <t xml:space="preserve">No se han establecido e implementado normas internas para el uso de la página web de la Administración Central Municipal (Hacker). </t>
    </r>
    <r>
      <rPr>
        <b/>
        <i/>
        <sz val="10"/>
        <rFont val="Arial"/>
        <family val="2"/>
      </rPr>
      <t>Debilidad 57 de la Matriz DOFA 2018. del proceso GI</t>
    </r>
  </si>
  <si>
    <r>
      <t xml:space="preserve">Falta dotación de equipos de cómputo y herramientas de trabajo eficientes que faciliten el desarrollar las actividades de los procesos. </t>
    </r>
    <r>
      <rPr>
        <b/>
        <sz val="10"/>
        <rFont val="Arial"/>
        <family val="2"/>
      </rPr>
      <t>Ver debilidad 18 DOFA GR 2018.</t>
    </r>
  </si>
  <si>
    <r>
      <t xml:space="preserve">Posibles invasiones y legalizaciones de </t>
    </r>
    <r>
      <rPr>
        <b/>
        <i/>
        <sz val="10"/>
        <rFont val="Arial"/>
        <family val="2"/>
      </rPr>
      <t>los  bienes inmuebles de propiedad del municipio, por parte de terceros.</t>
    </r>
  </si>
  <si>
    <r>
      <t xml:space="preserve">Faltan los programas operativos (software) para el desarrollo de las diferentes actividades, tales como ACCES y ARGIS. </t>
    </r>
    <r>
      <rPr>
        <b/>
        <sz val="10"/>
        <rFont val="Arial"/>
        <family val="2"/>
      </rPr>
      <t>Ver debilidad 21 Matriz DOFA GR 2018.</t>
    </r>
  </si>
  <si>
    <t>Falta de Base de dato única de registro de bienes inmueble propiedad del municipio  e identificación según su uso (Bienes fiscales y bienes de uso público)</t>
  </si>
  <si>
    <r>
      <t xml:space="preserve">Posible </t>
    </r>
    <r>
      <rPr>
        <b/>
        <i/>
        <sz val="10"/>
        <rFont val="Arial"/>
        <family val="2"/>
      </rPr>
      <t xml:space="preserve">pérdida de recursos económicos que deben generar los bienes inmuebles propiedad del Municipio de Bello. </t>
    </r>
  </si>
  <si>
    <r>
      <t xml:space="preserve">Falta de integración del módulo del SICOF de Bienes Inmuebles y muebles con las dependencias de Presupuesto, Seguros, Catastro, Planeación, Tesorería, Pagos y recaudos, Adquisición y suministros. </t>
    </r>
    <r>
      <rPr>
        <b/>
        <sz val="10"/>
        <rFont val="Arial"/>
        <family val="2"/>
      </rPr>
      <t>Ver debilidad 24 Matriz DOFA GR 2018.</t>
    </r>
  </si>
  <si>
    <r>
      <t xml:space="preserve">Faltan bienes muebles e inmuebles por identificar e incluir en las pólizas que cubran el aseguramiento de los bienes muebles  e inmueble. </t>
    </r>
    <r>
      <rPr>
        <b/>
        <sz val="10"/>
        <rFont val="Arial"/>
        <family val="2"/>
      </rPr>
      <t>Ver debilidad</t>
    </r>
    <r>
      <rPr>
        <sz val="10"/>
        <rFont val="Arial"/>
        <family val="2"/>
      </rPr>
      <t xml:space="preserve"> </t>
    </r>
    <r>
      <rPr>
        <b/>
        <sz val="10"/>
        <rFont val="Arial"/>
        <family val="2"/>
      </rPr>
      <t>64 Matriz DOFA GR 2018.</t>
    </r>
  </si>
  <si>
    <r>
      <t xml:space="preserve">Insuficiente número de auditores en la Secretaría de Control Interno para abordar la totalidad de unidades auditables (estructura administrativa, procesos de la Entidad, plan de desarrollo, POT, entre otros). </t>
    </r>
    <r>
      <rPr>
        <b/>
        <i/>
        <sz val="12"/>
        <rFont val="Arial"/>
        <family val="2"/>
      </rPr>
      <t>Ver debilidad 2 y 3, Amenaza 1 de la Matriz DOFA 2018.</t>
    </r>
  </si>
  <si>
    <t>Posible omisión o subjetividad (sin soporte idóneo) de los hallazgos de auditoría por parte del equipo auditor.</t>
  </si>
  <si>
    <t>No declaración de impedimentos por Conflicto de interes por parte de los auditorés de la entidad.</t>
  </si>
  <si>
    <t>Sanciones disciplinarias para los auditores internos de la entidad</t>
  </si>
  <si>
    <t>Toma de acciones correctivas y de mejoras desacertadas o inadecuada que no permitan atacar las causas y subsanar los hallazgos.</t>
  </si>
  <si>
    <t>Sanciones, interrupción del servicio, pérdida de imagen, perdidas económicas, Pérdida de credibilidad y Confianza</t>
  </si>
  <si>
    <t>Falta de control y supervisión a los Planes de Mejoramiento por parte de los directivos en los comités técnicos.</t>
  </si>
  <si>
    <t>Falta de control y supervisión a los Planes de Mejoramiento por parte de los directivos en los comités técnicos</t>
  </si>
  <si>
    <t>No se dispone por parte de la secretaria de hacienda y servicios administrativos  de los recursos humanos, tecnológicos o financieros para cerrar las acciones de mejora.</t>
  </si>
  <si>
    <t>Sanciones, Interrupción del servicio, pérdida de imagen, perdidas económicas, Pérdida de credibilidad y Confianza</t>
  </si>
  <si>
    <r>
      <t xml:space="preserve">La no entrega oportuna de las PQRSD por parte del proceso de Gestión de la Información. </t>
    </r>
    <r>
      <rPr>
        <b/>
        <sz val="10"/>
        <rFont val="Arial"/>
        <family val="2"/>
      </rPr>
      <t xml:space="preserve"> Ver Debilidad 22 ,  Matriz DOFA 2018, del proceso MC.</t>
    </r>
  </si>
  <si>
    <r>
      <t xml:space="preserve">Alta rotación del personal del proceso Gestión de la Información. </t>
    </r>
    <r>
      <rPr>
        <b/>
        <sz val="10"/>
        <rFont val="Arial"/>
        <family val="2"/>
      </rPr>
      <t xml:space="preserve"> Ver Debilidad 24 ,  Matriz DOFA 2018, del proceso MC.</t>
    </r>
  </si>
  <si>
    <t>No se dispone por parte de la secretaria de hacienda y servicios administrativos  de los recursos humanos , tecnológicos o financieros para la oportunidad en las respuestas a las PQRSD</t>
  </si>
  <si>
    <r>
      <t xml:space="preserve">Falta compromiso y participación de los directivos para el cumplimiento de los planes y políticas públicas y en la  aplicación de los instrumentos de acuerdos de gestión y evaluación de desempeño.  </t>
    </r>
    <r>
      <rPr>
        <b/>
        <sz val="10"/>
        <rFont val="Arial"/>
        <family val="2"/>
      </rPr>
      <t>Debilidad 21 de la Matriz DOFA 2018 -  proceso DE.</t>
    </r>
  </si>
  <si>
    <r>
      <t xml:space="preserve">Falta de  implementación de herramientas metodologicas de los organismos nacionales para el cumplimiento de los planes y políticas públicas.  </t>
    </r>
    <r>
      <rPr>
        <b/>
        <sz val="10"/>
        <rFont val="Arial"/>
        <family val="2"/>
      </rPr>
      <t>Debilidad 22 de la Matriz DOFA 2018 -  proceso DE.</t>
    </r>
  </si>
  <si>
    <r>
      <t xml:space="preserve">Faltan herramientas tecnológicas para el cumplimiento de los planes y políticas públicas .  </t>
    </r>
    <r>
      <rPr>
        <b/>
        <sz val="10"/>
        <rFont val="Arial"/>
        <family val="2"/>
      </rPr>
      <t>Debilidad 20 de la Matriz DOFA 2018 -  proceso DE.</t>
    </r>
  </si>
  <si>
    <r>
      <t xml:space="preserve">Falta de evaluación y seguimiento a los  Planes y políticas públicas. </t>
    </r>
    <r>
      <rPr>
        <b/>
        <sz val="10"/>
        <rFont val="Arial"/>
        <family val="2"/>
      </rPr>
      <t xml:space="preserve"> Debilidad 19 de la Matriz DOFA 2018 -  proceso DE.</t>
    </r>
  </si>
  <si>
    <r>
      <t xml:space="preserve">Anuario estadístico Notificado a través de </t>
    </r>
    <r>
      <rPr>
        <b/>
        <i/>
        <sz val="10"/>
        <rFont val="Arial"/>
        <family val="2"/>
      </rPr>
      <t>circulares</t>
    </r>
    <r>
      <rPr>
        <sz val="10"/>
        <rFont val="Arial"/>
        <family val="2"/>
      </rPr>
      <t xml:space="preserve">, por parte de la Secretaria de Planeación </t>
    </r>
  </si>
  <si>
    <t>Índice de desempeño integral de Departamento Administrativo del gobierno nacional</t>
  </si>
  <si>
    <t>Priorizar según asignación presupuestal y Plan de inversiones del Plan de desarrollo.</t>
  </si>
  <si>
    <t xml:space="preserve">Auditorías internas del SGI y de Control Interno </t>
  </si>
  <si>
    <t>Asignar recursos por secretarias según presupuesto aprobado  y el Plan de inversiones del Plan de desarrollo.</t>
  </si>
  <si>
    <t xml:space="preserve">Dar operatividad a los comités de Presupuesto y contabilidad </t>
  </si>
  <si>
    <t>Auditorías internas del SGI y de Control Interno.</t>
  </si>
  <si>
    <t xml:space="preserve">Implementar el manual de Fiscalización Tributaria </t>
  </si>
  <si>
    <t>Capacitación y entrenamiento al personal de rentas y de las tics en temáticas del estatuto tributario.</t>
  </si>
  <si>
    <t>Capacitación y entrenamiento al personal de rentas, catastro y de las tics en temáticas del estatuto tributario.</t>
  </si>
  <si>
    <t>Tener en cuenta el crecimiento poblacional en el  Plan de desarrollo.</t>
  </si>
  <si>
    <t>Guía Nacional para la elaboración del plan de desarrollo del DNP.</t>
  </si>
  <si>
    <t>Ficha Técnica Manual de Gestión Administrativa Ajustada(MGA)</t>
  </si>
  <si>
    <t>Bases de datos de solicitudes de intervención  de infraestructura física publica</t>
  </si>
  <si>
    <t>Plan de Acción de la vigencia según lineamientos del DNP.</t>
  </si>
  <si>
    <t>Acompañamiento de las dependencias  competente para el desarrollo de actividades de vigilancia y control.</t>
  </si>
  <si>
    <t>Socialización del Código Único disciplinario y demás inherentes a las funciones de los servidores públicos.</t>
  </si>
  <si>
    <t>Actualización y adquisición de herramientas tecnológicas por parte de  TICS y servicios administrativos</t>
  </si>
  <si>
    <t>Mayor rigurosidad en los procesos de selección de acuerdo a los manuales de funciones.</t>
  </si>
  <si>
    <t>Manual de Contratación  y Supervisión</t>
  </si>
  <si>
    <t xml:space="preserve">Acciones Jurídicas contractuales </t>
  </si>
  <si>
    <t>Pólizas</t>
  </si>
  <si>
    <t xml:space="preserve"> Actualización del Manual de Contratación  y Supervisión</t>
  </si>
  <si>
    <t>Actualización al Manual de Supervisión e interventoría.</t>
  </si>
  <si>
    <t>Informe parcial de interventoría y/o supervisión Código : F- GC -13</t>
  </si>
  <si>
    <t>Auditoria de control Interno</t>
  </si>
  <si>
    <t xml:space="preserve">Comité Técnico </t>
  </si>
  <si>
    <t>Plan de Comunicaciones</t>
  </si>
  <si>
    <t>Política y lineamiento de la seguridad de la información.</t>
  </si>
  <si>
    <t>Política y lineamiento de la seguridad de la información</t>
  </si>
  <si>
    <t>Comité técnico</t>
  </si>
  <si>
    <t>Seguimiento al Plan de Comunicaciones</t>
  </si>
  <si>
    <t xml:space="preserve">Bloqueo de páginas No institucionales </t>
  </si>
  <si>
    <t>Cambio de redes eléctricas y acometidas eléctricas e instalación de las acometidas y puntos de red necesarios</t>
  </si>
  <si>
    <t>Mantenimiento (correctivo y preventivo) de equipos de servidores y equipos de cómputo.</t>
  </si>
  <si>
    <t>Circulares informativas acerca del uso de adecuado de los recursos tecnológicos y restricciones de en el acceso a determinadas páginas web que no corresponde con el desarrollo de la administración.</t>
  </si>
  <si>
    <t>Guías y planillas de entregas</t>
  </si>
  <si>
    <t>Plan de Capacitación</t>
  </si>
  <si>
    <t xml:space="preserve">Actas de comités técnicos </t>
  </si>
  <si>
    <t>,</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</si>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</sst>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00"/>
    <numFmt numFmtId="165" formatCode="yyyy\-mm\-dd;@"/>
  </numFmts>
  <fonts count="51" x14ac:knownFonts="1">
    <font>
      <sz val="10"/>
      <name val="Arial"/>
    </font>
    <font>
      <sz val="10"/>
      <name val="Arial"/>
      <family val="2"/>
    </font>
    <font>
      <b/>
      <sz val="10"/>
      <name val="Arial"/>
      <family val="2"/>
    </font>
    <font>
      <b/>
      <sz val="12"/>
      <name val="Arial"/>
      <family val="2"/>
    </font>
    <font>
      <b/>
      <sz val="14"/>
      <name val="Arial"/>
      <family val="2"/>
    </font>
    <font>
      <b/>
      <sz val="9"/>
      <name val="Arial"/>
      <family val="2"/>
    </font>
    <font>
      <sz val="9"/>
      <name val="Arial"/>
      <family val="2"/>
    </font>
    <font>
      <b/>
      <sz val="8"/>
      <name val="Arial"/>
      <family val="2"/>
    </font>
    <font>
      <u/>
      <sz val="10"/>
      <color theme="10"/>
      <name val="Arial"/>
      <family val="2"/>
    </font>
    <font>
      <sz val="10"/>
      <name val="Calibri"/>
      <family val="2"/>
    </font>
    <font>
      <b/>
      <i/>
      <sz val="10"/>
      <name val="Arial"/>
      <family val="2"/>
    </font>
    <font>
      <i/>
      <sz val="10"/>
      <name val="Arial"/>
      <family val="2"/>
    </font>
    <font>
      <sz val="10"/>
      <color rgb="FFFF0000"/>
      <name val="Arial"/>
      <family val="2"/>
    </font>
    <font>
      <sz val="8"/>
      <name val="Arial"/>
      <family val="2"/>
    </font>
    <font>
      <sz val="10"/>
      <color theme="1"/>
      <name val="Arial"/>
      <family val="2"/>
    </font>
    <font>
      <b/>
      <i/>
      <sz val="10"/>
      <color theme="1"/>
      <name val="Arial"/>
      <family val="2"/>
    </font>
    <font>
      <sz val="10"/>
      <color indexed="8"/>
      <name val="Arial"/>
      <family val="2"/>
    </font>
    <font>
      <b/>
      <i/>
      <sz val="10"/>
      <color indexed="8"/>
      <name val="Arial"/>
      <family val="2"/>
    </font>
    <font>
      <b/>
      <sz val="10"/>
      <color indexed="8"/>
      <name val="Arial"/>
      <family val="2"/>
    </font>
    <font>
      <sz val="10"/>
      <color rgb="FF002060"/>
      <name val="Arial"/>
      <family val="2"/>
    </font>
    <font>
      <b/>
      <i/>
      <sz val="9"/>
      <name val="Arial"/>
      <family val="2"/>
    </font>
    <font>
      <sz val="9"/>
      <color theme="1"/>
      <name val="Arial"/>
      <family val="2"/>
    </font>
    <font>
      <sz val="9"/>
      <color rgb="FF000000"/>
      <name val="Arial"/>
      <family val="2"/>
    </font>
    <font>
      <b/>
      <i/>
      <sz val="9"/>
      <color rgb="FF000000"/>
      <name val="Arial"/>
      <family val="2"/>
    </font>
    <font>
      <sz val="9"/>
      <color indexed="81"/>
      <name val="Tahoma"/>
      <family val="2"/>
    </font>
    <font>
      <b/>
      <sz val="9"/>
      <color indexed="81"/>
      <name val="Tahoma"/>
      <family val="2"/>
    </font>
    <font>
      <sz val="10"/>
      <name val="Arial"/>
      <family val="2"/>
    </font>
    <font>
      <b/>
      <i/>
      <sz val="10"/>
      <color rgb="FFFF0000"/>
      <name val="Arial"/>
      <family val="2"/>
    </font>
    <font>
      <b/>
      <sz val="8"/>
      <color indexed="81"/>
      <name val="Tahoma"/>
      <family val="2"/>
    </font>
    <font>
      <sz val="8"/>
      <color indexed="81"/>
      <name val="Tahoma"/>
      <family val="2"/>
    </font>
    <font>
      <b/>
      <sz val="10"/>
      <color theme="1"/>
      <name val="Arial"/>
      <family val="2"/>
    </font>
    <font>
      <sz val="12"/>
      <name val="Arial"/>
      <family val="2"/>
    </font>
    <font>
      <sz val="18"/>
      <name val="Arial"/>
      <family val="2"/>
    </font>
    <font>
      <sz val="10"/>
      <name val="Arial"/>
      <family val="2"/>
    </font>
    <font>
      <sz val="16"/>
      <name val="Arial"/>
      <family val="2"/>
    </font>
    <font>
      <b/>
      <sz val="10"/>
      <color rgb="FFFF0000"/>
      <name val="Arial"/>
      <family val="2"/>
    </font>
    <font>
      <b/>
      <sz val="18"/>
      <name val="Arial"/>
      <family val="2"/>
    </font>
    <font>
      <u/>
      <sz val="10"/>
      <name val="Arial"/>
      <family val="2"/>
    </font>
    <font>
      <b/>
      <sz val="8"/>
      <color rgb="FF000000"/>
      <name val="Arial"/>
      <family val="2"/>
    </font>
    <font>
      <b/>
      <sz val="14"/>
      <color rgb="FF000000"/>
      <name val="Arial"/>
      <family val="2"/>
    </font>
    <font>
      <sz val="14"/>
      <name val="Arial"/>
      <family val="2"/>
    </font>
    <font>
      <b/>
      <sz val="16"/>
      <name val="Arial"/>
      <family val="2"/>
    </font>
    <font>
      <b/>
      <sz val="20"/>
      <name val="Arial"/>
      <family val="2"/>
    </font>
    <font>
      <sz val="14"/>
      <color rgb="FF000000"/>
      <name val="Arial"/>
      <family val="2"/>
    </font>
    <font>
      <sz val="12"/>
      <color rgb="FF000000"/>
      <name val="Arial"/>
      <family val="2"/>
    </font>
    <font>
      <b/>
      <i/>
      <sz val="12"/>
      <name val="Arial"/>
      <family val="2"/>
    </font>
    <font>
      <b/>
      <sz val="11"/>
      <color theme="1"/>
      <name val="Calibri"/>
      <family val="2"/>
      <scheme val="minor"/>
    </font>
    <font>
      <b/>
      <sz val="14"/>
      <color theme="1"/>
      <name val="Calibri"/>
      <family val="2"/>
      <scheme val="minor"/>
    </font>
    <font>
      <b/>
      <sz val="14"/>
      <color theme="1"/>
      <name val="Arial"/>
      <family val="2"/>
    </font>
    <font>
      <sz val="11"/>
      <name val="Calibri"/>
      <family val="2"/>
      <scheme val="minor"/>
    </font>
    <font>
      <sz val="10"/>
      <color theme="10"/>
      <name val="Arial"/>
      <family val="2"/>
    </font>
  </fonts>
  <fills count="33">
    <fill>
      <patternFill patternType="none"/>
    </fill>
    <fill>
      <patternFill patternType="gray125"/>
    </fill>
    <fill>
      <patternFill patternType="solid">
        <fgColor indexed="51"/>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9900"/>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00CC00"/>
        <bgColor indexed="64"/>
      </patternFill>
    </fill>
    <fill>
      <patternFill patternType="solid">
        <fgColor theme="0" tint="-0.34998626667073579"/>
        <bgColor indexed="64"/>
      </patternFill>
    </fill>
    <fill>
      <patternFill patternType="solid">
        <fgColor rgb="FFFF6600"/>
        <bgColor indexed="64"/>
      </patternFill>
    </fill>
    <fill>
      <patternFill patternType="solid">
        <fgColor theme="9" tint="0.39997558519241921"/>
        <bgColor indexed="64"/>
      </patternFill>
    </fill>
    <fill>
      <patternFill patternType="solid">
        <fgColor rgb="FF00FF00"/>
        <bgColor indexed="64"/>
      </patternFill>
    </fill>
    <fill>
      <patternFill patternType="solid">
        <fgColor theme="1" tint="0.499984740745262"/>
        <bgColor indexed="64"/>
      </patternFill>
    </fill>
    <fill>
      <patternFill patternType="solid">
        <fgColor theme="3" tint="-0.249977111117893"/>
        <bgColor indexed="64"/>
      </patternFill>
    </fill>
    <fill>
      <patternFill patternType="solid">
        <fgColor rgb="FFFFCC99"/>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1"/>
        <bgColor indexed="64"/>
      </patternFill>
    </fill>
    <fill>
      <patternFill patternType="solid">
        <fgColor rgb="FFFFCC00"/>
        <bgColor indexed="64"/>
      </patternFill>
    </fill>
    <fill>
      <patternFill patternType="solid">
        <fgColor theme="0" tint="-0.249977111117893"/>
        <bgColor indexed="64"/>
      </patternFill>
    </fill>
    <fill>
      <patternFill patternType="solid">
        <fgColor rgb="FFD9D9D9"/>
        <bgColor indexed="64"/>
      </patternFill>
    </fill>
    <fill>
      <patternFill patternType="solid">
        <fgColor rgb="FFBFBFBF"/>
        <bgColor indexed="64"/>
      </patternFill>
    </fill>
    <fill>
      <patternFill patternType="solid">
        <fgColor rgb="FF92D05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7">
    <xf numFmtId="0" fontId="0" fillId="0" borderId="0"/>
    <xf numFmtId="0" fontId="8" fillId="0" borderId="0" applyNumberFormat="0" applyFill="0" applyBorder="0" applyAlignment="0" applyProtection="0">
      <alignment vertical="top"/>
      <protection locked="0"/>
    </xf>
    <xf numFmtId="0" fontId="1" fillId="0" borderId="0"/>
    <xf numFmtId="0" fontId="1" fillId="0" borderId="0"/>
    <xf numFmtId="0" fontId="8" fillId="0" borderId="0" applyNumberFormat="0" applyFill="0" applyBorder="0" applyAlignment="0" applyProtection="0">
      <alignment vertical="top"/>
      <protection locked="0"/>
    </xf>
    <xf numFmtId="9" fontId="26" fillId="0" borderId="0" applyFont="0" applyFill="0" applyBorder="0" applyAlignment="0" applyProtection="0"/>
    <xf numFmtId="41" fontId="33" fillId="0" borderId="0" applyFont="0" applyFill="0" applyBorder="0" applyAlignment="0" applyProtection="0"/>
  </cellStyleXfs>
  <cellXfs count="895">
    <xf numFmtId="0" fontId="0" fillId="0" borderId="0" xfId="0"/>
    <xf numFmtId="0" fontId="2" fillId="2" borderId="1" xfId="0" applyFont="1" applyFill="1" applyBorder="1" applyAlignment="1">
      <alignment horizontal="center" vertical="center" wrapText="1"/>
    </xf>
    <xf numFmtId="164" fontId="0" fillId="0" borderId="1" xfId="0" applyNumberFormat="1" applyBorder="1" applyAlignment="1">
      <alignment horizontal="center" vertical="center" wrapText="1"/>
    </xf>
    <xf numFmtId="0" fontId="1" fillId="0" borderId="0" xfId="0" applyFont="1" applyAlignment="1">
      <alignment horizontal="justify" vertical="center" wrapText="1"/>
    </xf>
    <xf numFmtId="0" fontId="1" fillId="0" borderId="1" xfId="0" applyFont="1" applyBorder="1" applyAlignment="1">
      <alignment horizontal="justify" vertical="center" wrapText="1"/>
    </xf>
    <xf numFmtId="0" fontId="2" fillId="3"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1" fillId="0" borderId="1" xfId="0" applyFont="1" applyFill="1" applyBorder="1" applyAlignment="1">
      <alignment horizontal="justify" vertical="center" wrapText="1"/>
    </xf>
    <xf numFmtId="164" fontId="0" fillId="6" borderId="1" xfId="0" applyNumberFormat="1" applyFill="1" applyBorder="1" applyAlignment="1">
      <alignment horizontal="center" vertical="center" wrapText="1"/>
    </xf>
    <xf numFmtId="0" fontId="1" fillId="0" borderId="13" xfId="0" applyFont="1" applyBorder="1" applyAlignment="1">
      <alignment horizontal="justify" vertical="center" wrapText="1"/>
    </xf>
    <xf numFmtId="0" fontId="1" fillId="0" borderId="0" xfId="0" applyFont="1" applyAlignment="1">
      <alignment horizontal="justify" vertical="center" wrapText="1"/>
    </xf>
    <xf numFmtId="0" fontId="1" fillId="0" borderId="1" xfId="3" applyFont="1" applyBorder="1" applyAlignment="1">
      <alignment horizontal="justify" vertical="center" wrapText="1"/>
    </xf>
    <xf numFmtId="0" fontId="0" fillId="0" borderId="11"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 xfId="0" applyBorder="1" applyAlignment="1">
      <alignment horizontal="justify" vertical="center"/>
    </xf>
    <xf numFmtId="165" fontId="0" fillId="0" borderId="1" xfId="0" applyNumberFormat="1" applyBorder="1" applyAlignment="1">
      <alignment horizontal="center" vertical="center"/>
    </xf>
    <xf numFmtId="0" fontId="0" fillId="0" borderId="1" xfId="0" applyBorder="1" applyAlignment="1">
      <alignment horizontal="center" vertical="center"/>
    </xf>
    <xf numFmtId="0" fontId="2" fillId="2" borderId="9" xfId="3" applyFont="1" applyFill="1" applyBorder="1" applyAlignment="1">
      <alignment horizontal="center" vertical="center" wrapText="1"/>
    </xf>
    <xf numFmtId="0" fontId="1" fillId="0" borderId="9" xfId="3" applyFont="1" applyBorder="1" applyAlignment="1">
      <alignment horizontal="justify" vertical="center" wrapText="1"/>
    </xf>
    <xf numFmtId="0" fontId="1" fillId="0" borderId="0" xfId="3" applyFont="1" applyAlignment="1">
      <alignment horizontal="justify" vertical="center" wrapText="1"/>
    </xf>
    <xf numFmtId="0" fontId="1" fillId="0" borderId="9" xfId="0" applyFont="1" applyBorder="1" applyAlignment="1">
      <alignment horizontal="justify" vertical="center" wrapText="1"/>
    </xf>
    <xf numFmtId="0" fontId="1" fillId="0" borderId="13" xfId="0" applyFont="1" applyFill="1" applyBorder="1" applyAlignment="1">
      <alignment horizontal="justify" vertical="center" wrapText="1"/>
    </xf>
    <xf numFmtId="0" fontId="0" fillId="0" borderId="1" xfId="0" applyFill="1" applyBorder="1" applyAlignment="1">
      <alignment horizontal="justify" vertical="center" wrapText="1"/>
    </xf>
    <xf numFmtId="164" fontId="0" fillId="0" borderId="1" xfId="0" applyNumberFormat="1" applyFill="1" applyBorder="1" applyAlignment="1">
      <alignment horizontal="center" vertical="center" wrapText="1"/>
    </xf>
    <xf numFmtId="164" fontId="0" fillId="10" borderId="1" xfId="0" applyNumberFormat="1" applyFill="1" applyBorder="1" applyAlignment="1">
      <alignment horizontal="center" vertical="center" wrapText="1"/>
    </xf>
    <xf numFmtId="164" fontId="0" fillId="13" borderId="1" xfId="0" applyNumberFormat="1" applyFill="1" applyBorder="1" applyAlignment="1">
      <alignment horizontal="center" vertical="center" wrapText="1"/>
    </xf>
    <xf numFmtId="0" fontId="1" fillId="0" borderId="1" xfId="1" applyFont="1" applyBorder="1" applyAlignment="1" applyProtection="1">
      <alignment horizontal="justify" vertical="center" wrapText="1"/>
    </xf>
    <xf numFmtId="0" fontId="1" fillId="11" borderId="1" xfId="3" applyFont="1" applyFill="1" applyBorder="1" applyAlignment="1">
      <alignment horizontal="justify" vertical="center"/>
    </xf>
    <xf numFmtId="164" fontId="1" fillId="0" borderId="1" xfId="0" applyNumberFormat="1" applyFont="1" applyBorder="1" applyAlignment="1">
      <alignment horizontal="center" vertical="center" wrapText="1"/>
    </xf>
    <xf numFmtId="0" fontId="1" fillId="11" borderId="1" xfId="1" applyFont="1" applyFill="1" applyBorder="1" applyAlignment="1" applyProtection="1">
      <alignment horizontal="justify" vertical="center" wrapText="1"/>
    </xf>
    <xf numFmtId="164" fontId="0" fillId="11" borderId="1" xfId="0" applyNumberFormat="1" applyFill="1" applyBorder="1" applyAlignment="1">
      <alignment horizontal="center" vertical="center" wrapText="1"/>
    </xf>
    <xf numFmtId="164" fontId="6"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2" fillId="0" borderId="1" xfId="0" applyFont="1" applyBorder="1" applyAlignment="1">
      <alignment horizontal="justify" vertical="center" wrapText="1"/>
    </xf>
    <xf numFmtId="0" fontId="19"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14" fillId="0" borderId="1" xfId="0" applyFont="1" applyFill="1" applyBorder="1" applyAlignment="1">
      <alignment horizontal="justify" vertical="center" wrapText="1"/>
    </xf>
    <xf numFmtId="0" fontId="0" fillId="11" borderId="0" xfId="0" applyFill="1" applyBorder="1"/>
    <xf numFmtId="0" fontId="0" fillId="11" borderId="0" xfId="0" applyFill="1"/>
    <xf numFmtId="0" fontId="1" fillId="11" borderId="0" xfId="0" applyFont="1" applyFill="1"/>
    <xf numFmtId="0" fontId="0" fillId="8" borderId="0" xfId="0" applyFill="1" applyBorder="1"/>
    <xf numFmtId="0" fontId="0" fillId="8" borderId="4" xfId="0" applyFill="1" applyBorder="1"/>
    <xf numFmtId="0" fontId="0" fillId="8" borderId="14" xfId="0" applyFill="1" applyBorder="1"/>
    <xf numFmtId="0" fontId="0" fillId="8" borderId="6" xfId="0" applyFill="1" applyBorder="1"/>
    <xf numFmtId="0" fontId="0" fillId="9" borderId="3" xfId="0" applyFill="1" applyBorder="1"/>
    <xf numFmtId="0" fontId="0" fillId="9" borderId="7" xfId="0" applyFill="1" applyBorder="1"/>
    <xf numFmtId="0" fontId="0" fillId="9" borderId="4" xfId="0" applyFill="1" applyBorder="1"/>
    <xf numFmtId="0" fontId="0" fillId="9" borderId="15" xfId="0" applyFill="1" applyBorder="1"/>
    <xf numFmtId="0" fontId="0" fillId="9" borderId="0" xfId="0" applyFill="1" applyBorder="1"/>
    <xf numFmtId="0" fontId="0" fillId="9" borderId="14" xfId="0" applyFill="1" applyBorder="1"/>
    <xf numFmtId="0" fontId="0" fillId="9" borderId="5" xfId="0" applyFill="1" applyBorder="1"/>
    <xf numFmtId="0" fontId="0" fillId="9" borderId="8" xfId="0" applyFill="1" applyBorder="1"/>
    <xf numFmtId="0" fontId="1" fillId="9" borderId="6" xfId="0" applyFont="1" applyFill="1" applyBorder="1"/>
    <xf numFmtId="0" fontId="8" fillId="12" borderId="7" xfId="1" applyFill="1" applyBorder="1" applyAlignment="1" applyProtection="1"/>
    <xf numFmtId="0" fontId="8" fillId="12" borderId="15" xfId="1" applyFill="1" applyBorder="1" applyAlignment="1" applyProtection="1"/>
    <xf numFmtId="0" fontId="8" fillId="12" borderId="0" xfId="1" applyFill="1" applyBorder="1" applyAlignment="1" applyProtection="1"/>
    <xf numFmtId="0" fontId="8" fillId="12" borderId="5" xfId="1" applyFill="1" applyBorder="1" applyAlignment="1" applyProtection="1"/>
    <xf numFmtId="0" fontId="8" fillId="12" borderId="8" xfId="1" applyFill="1" applyBorder="1" applyAlignment="1" applyProtection="1"/>
    <xf numFmtId="0" fontId="0" fillId="17" borderId="0" xfId="0" applyFill="1" applyBorder="1"/>
    <xf numFmtId="0" fontId="0" fillId="17" borderId="14" xfId="0" applyFill="1" applyBorder="1"/>
    <xf numFmtId="0" fontId="0" fillId="17" borderId="6" xfId="0" applyFill="1" applyBorder="1"/>
    <xf numFmtId="0" fontId="0" fillId="17" borderId="7" xfId="0" applyFill="1" applyBorder="1" applyAlignment="1">
      <alignment horizontal="center" vertical="center"/>
    </xf>
    <xf numFmtId="0" fontId="0" fillId="17" borderId="7" xfId="0" applyFill="1" applyBorder="1"/>
    <xf numFmtId="0" fontId="0" fillId="17" borderId="15" xfId="0" applyFill="1" applyBorder="1" applyAlignment="1">
      <alignment horizontal="center" vertical="center"/>
    </xf>
    <xf numFmtId="0" fontId="0" fillId="17" borderId="0" xfId="0" applyFill="1" applyBorder="1" applyAlignment="1">
      <alignment horizontal="center" vertical="center"/>
    </xf>
    <xf numFmtId="0" fontId="0" fillId="17" borderId="5" xfId="0" applyFill="1" applyBorder="1" applyAlignment="1">
      <alignment horizontal="center" vertical="center"/>
    </xf>
    <xf numFmtId="0" fontId="0" fillId="17" borderId="8" xfId="0" applyFill="1" applyBorder="1" applyAlignment="1">
      <alignment horizontal="center" vertical="center"/>
    </xf>
    <xf numFmtId="0" fontId="0" fillId="12" borderId="15" xfId="0" applyFill="1" applyBorder="1"/>
    <xf numFmtId="0" fontId="0" fillId="12" borderId="0" xfId="0" applyFill="1" applyBorder="1"/>
    <xf numFmtId="0" fontId="0" fillId="12" borderId="5" xfId="0" applyFill="1" applyBorder="1"/>
    <xf numFmtId="0" fontId="0" fillId="12" borderId="8" xfId="0" applyFill="1" applyBorder="1"/>
    <xf numFmtId="0" fontId="0" fillId="12" borderId="7" xfId="0" applyFill="1" applyBorder="1" applyAlignment="1">
      <alignment horizontal="center" vertical="center"/>
    </xf>
    <xf numFmtId="0" fontId="0" fillId="12" borderId="7" xfId="0" applyFill="1" applyBorder="1"/>
    <xf numFmtId="0" fontId="0" fillId="12" borderId="15" xfId="0" applyFill="1" applyBorder="1" applyAlignment="1">
      <alignment horizontal="center" vertical="center"/>
    </xf>
    <xf numFmtId="0" fontId="0" fillId="12" borderId="0" xfId="0" applyFill="1" applyBorder="1" applyAlignment="1">
      <alignment horizontal="center" vertical="center"/>
    </xf>
    <xf numFmtId="0" fontId="1" fillId="12" borderId="1" xfId="0" applyFont="1" applyFill="1" applyBorder="1" applyAlignment="1">
      <alignment horizontal="center" vertical="center"/>
    </xf>
    <xf numFmtId="0" fontId="1" fillId="12" borderId="1" xfId="0" applyFont="1" applyFill="1" applyBorder="1" applyAlignment="1">
      <alignment horizontal="center"/>
    </xf>
    <xf numFmtId="0" fontId="1" fillId="8" borderId="1" xfId="0" applyFont="1" applyFill="1" applyBorder="1" applyAlignment="1">
      <alignment horizontal="center" vertical="center"/>
    </xf>
    <xf numFmtId="0" fontId="0" fillId="11" borderId="1" xfId="0" applyFill="1" applyBorder="1"/>
    <xf numFmtId="0" fontId="3" fillId="11" borderId="1" xfId="0" applyFont="1" applyFill="1" applyBorder="1" applyAlignment="1">
      <alignment horizontal="center" vertical="center"/>
    </xf>
    <xf numFmtId="0" fontId="2" fillId="12" borderId="1" xfId="0" applyFont="1" applyFill="1" applyBorder="1" applyAlignment="1">
      <alignment horizontal="center" vertical="center" wrapText="1"/>
    </xf>
    <xf numFmtId="0" fontId="1" fillId="0" borderId="1" xfId="0" applyFont="1" applyBorder="1" applyAlignment="1">
      <alignment horizontal="justify" vertical="center"/>
    </xf>
    <xf numFmtId="0" fontId="2" fillId="0" borderId="1" xfId="0" applyFont="1" applyBorder="1" applyAlignment="1">
      <alignment horizontal="center" vertical="center"/>
    </xf>
    <xf numFmtId="0" fontId="0" fillId="11" borderId="1" xfId="0" applyFill="1" applyBorder="1" applyAlignment="1">
      <alignment horizontal="center" vertical="center"/>
    </xf>
    <xf numFmtId="0" fontId="1" fillId="0" borderId="1" xfId="0" applyFont="1" applyBorder="1" applyAlignment="1">
      <alignment horizontal="center" vertical="center"/>
    </xf>
    <xf numFmtId="165" fontId="1" fillId="0" borderId="1" xfId="0" applyNumberFormat="1" applyFont="1" applyBorder="1" applyAlignment="1">
      <alignment horizontal="center" vertical="center"/>
    </xf>
    <xf numFmtId="0" fontId="1" fillId="0" borderId="11" xfId="0" applyFont="1" applyFill="1" applyBorder="1" applyAlignment="1">
      <alignment horizontal="justify" vertical="center"/>
    </xf>
    <xf numFmtId="0" fontId="1" fillId="0" borderId="11" xfId="0" applyFont="1" applyFill="1" applyBorder="1" applyAlignment="1">
      <alignment vertical="center"/>
    </xf>
    <xf numFmtId="0" fontId="1" fillId="0" borderId="1" xfId="0" applyNumberFormat="1" applyFont="1" applyBorder="1" applyAlignment="1">
      <alignment horizontal="center" vertical="center"/>
    </xf>
    <xf numFmtId="0" fontId="0" fillId="11" borderId="1" xfId="0" applyNumberFormat="1" applyFill="1" applyBorder="1" applyAlignment="1">
      <alignment horizontal="center" vertical="center"/>
    </xf>
    <xf numFmtId="0" fontId="1" fillId="11" borderId="3" xfId="0" applyFont="1" applyFill="1" applyBorder="1" applyAlignment="1">
      <alignment vertical="center"/>
    </xf>
    <xf numFmtId="0" fontId="1" fillId="11" borderId="11" xfId="0" applyFont="1" applyFill="1" applyBorder="1" applyAlignment="1">
      <alignment horizontal="justify" vertical="center"/>
    </xf>
    <xf numFmtId="0" fontId="1" fillId="11" borderId="1" xfId="0" applyFont="1" applyFill="1" applyBorder="1" applyAlignment="1">
      <alignment vertical="center"/>
    </xf>
    <xf numFmtId="0" fontId="8" fillId="0" borderId="11" xfId="1" applyBorder="1" applyAlignment="1" applyProtection="1">
      <alignment horizontal="center" vertical="center"/>
    </xf>
    <xf numFmtId="0" fontId="1" fillId="11" borderId="11" xfId="0" applyFont="1" applyFill="1" applyBorder="1" applyAlignment="1">
      <alignment vertical="center"/>
    </xf>
    <xf numFmtId="0" fontId="0" fillId="11" borderId="1" xfId="0" applyFill="1" applyBorder="1" applyAlignment="1">
      <alignment horizontal="center" vertical="center" wrapText="1"/>
    </xf>
    <xf numFmtId="0" fontId="1" fillId="11" borderId="1" xfId="0" applyFont="1" applyFill="1" applyBorder="1" applyAlignment="1">
      <alignment horizontal="center" vertical="center" wrapText="1"/>
    </xf>
    <xf numFmtId="0" fontId="0" fillId="0" borderId="1" xfId="0" applyBorder="1"/>
    <xf numFmtId="0" fontId="1" fillId="11" borderId="1" xfId="0" applyFont="1" applyFill="1" applyBorder="1" applyAlignment="1">
      <alignment horizontal="center"/>
    </xf>
    <xf numFmtId="0" fontId="0" fillId="11" borderId="1" xfId="0" applyFill="1" applyBorder="1" applyAlignment="1">
      <alignment horizontal="center"/>
    </xf>
    <xf numFmtId="9" fontId="1" fillId="11" borderId="1" xfId="5" applyFont="1" applyFill="1" applyBorder="1" applyAlignment="1">
      <alignment horizontal="center"/>
    </xf>
    <xf numFmtId="0" fontId="2" fillId="11" borderId="1" xfId="0" applyFont="1" applyFill="1" applyBorder="1" applyAlignment="1">
      <alignment horizontal="center"/>
    </xf>
    <xf numFmtId="9" fontId="26" fillId="11" borderId="1" xfId="5" applyFont="1" applyFill="1" applyBorder="1" applyAlignment="1">
      <alignment horizontal="center"/>
    </xf>
    <xf numFmtId="9" fontId="3" fillId="11" borderId="1" xfId="5" applyFont="1" applyFill="1" applyBorder="1" applyAlignment="1">
      <alignment horizontal="center"/>
    </xf>
    <xf numFmtId="0" fontId="2" fillId="8" borderId="1" xfId="0" applyFont="1" applyFill="1" applyBorder="1" applyAlignment="1">
      <alignment horizontal="center"/>
    </xf>
    <xf numFmtId="0" fontId="2" fillId="11" borderId="1" xfId="0" applyFont="1" applyFill="1" applyBorder="1" applyAlignment="1">
      <alignment horizontal="center" vertical="center"/>
    </xf>
    <xf numFmtId="0" fontId="13" fillId="11" borderId="1" xfId="0" applyFont="1" applyFill="1" applyBorder="1" applyAlignment="1">
      <alignment horizontal="center" vertical="center"/>
    </xf>
    <xf numFmtId="0" fontId="7" fillId="11" borderId="1" xfId="0" applyFont="1" applyFill="1" applyBorder="1" applyAlignment="1">
      <alignment horizontal="center" vertical="center"/>
    </xf>
    <xf numFmtId="0" fontId="7" fillId="11" borderId="9" xfId="0" applyFont="1" applyFill="1" applyBorder="1" applyAlignment="1">
      <alignment horizontal="center" vertical="center"/>
    </xf>
    <xf numFmtId="0" fontId="2" fillId="3" borderId="14" xfId="0" applyFont="1" applyFill="1" applyBorder="1" applyAlignment="1">
      <alignment horizontal="center" vertical="center"/>
    </xf>
    <xf numFmtId="0" fontId="3" fillId="11" borderId="11" xfId="0" applyFont="1" applyFill="1" applyBorder="1" applyAlignment="1">
      <alignment horizontal="center"/>
    </xf>
    <xf numFmtId="9" fontId="3" fillId="11" borderId="11" xfId="5" applyFont="1" applyFill="1" applyBorder="1" applyAlignment="1">
      <alignment horizontal="center"/>
    </xf>
    <xf numFmtId="9" fontId="26" fillId="11" borderId="0" xfId="5" applyFont="1" applyFill="1" applyBorder="1" applyAlignment="1">
      <alignment horizontal="center"/>
    </xf>
    <xf numFmtId="0" fontId="1" fillId="11" borderId="0" xfId="0" applyFont="1" applyFill="1" applyBorder="1" applyAlignment="1">
      <alignment horizontal="center"/>
    </xf>
    <xf numFmtId="0" fontId="2" fillId="19" borderId="1" xfId="0" applyFont="1" applyFill="1" applyBorder="1" applyAlignment="1">
      <alignment horizontal="center"/>
    </xf>
    <xf numFmtId="0" fontId="1" fillId="19" borderId="1" xfId="0" applyFont="1" applyFill="1" applyBorder="1" applyAlignment="1">
      <alignment horizontal="center" vertical="center"/>
    </xf>
    <xf numFmtId="0" fontId="1" fillId="21" borderId="1" xfId="0" applyFont="1" applyFill="1" applyBorder="1" applyAlignment="1">
      <alignment horizontal="justify" vertical="center" wrapText="1"/>
    </xf>
    <xf numFmtId="0" fontId="0" fillId="11" borderId="1" xfId="0" applyFill="1" applyBorder="1" applyAlignment="1">
      <alignment horizontal="center" vertical="center"/>
    </xf>
    <xf numFmtId="0" fontId="0" fillId="8" borderId="0" xfId="0" applyFill="1"/>
    <xf numFmtId="0" fontId="0" fillId="12" borderId="0" xfId="0" applyFill="1"/>
    <xf numFmtId="0" fontId="0" fillId="21" borderId="0" xfId="0" applyFill="1"/>
    <xf numFmtId="0" fontId="0" fillId="22" borderId="0" xfId="0" applyFill="1"/>
    <xf numFmtId="0" fontId="0" fillId="9" borderId="0" xfId="0" applyFill="1"/>
    <xf numFmtId="0" fontId="0" fillId="0" borderId="0" xfId="0" applyFill="1"/>
    <xf numFmtId="0" fontId="1" fillId="21" borderId="0" xfId="0" applyFont="1" applyFill="1"/>
    <xf numFmtId="0" fontId="1" fillId="12" borderId="0" xfId="0" applyFont="1" applyFill="1"/>
    <xf numFmtId="0" fontId="1" fillId="16" borderId="0" xfId="0" applyFont="1" applyFill="1"/>
    <xf numFmtId="0" fontId="1" fillId="8" borderId="0" xfId="0" applyFont="1" applyFill="1"/>
    <xf numFmtId="49" fontId="0" fillId="0" borderId="0" xfId="0" applyNumberFormat="1"/>
    <xf numFmtId="49" fontId="1" fillId="0" borderId="0" xfId="0" applyNumberFormat="1" applyFont="1"/>
    <xf numFmtId="0" fontId="1" fillId="11" borderId="1" xfId="0" applyFont="1" applyFill="1" applyBorder="1" applyAlignment="1">
      <alignment horizontal="center"/>
    </xf>
    <xf numFmtId="9" fontId="26" fillId="11" borderId="1" xfId="5" applyFont="1" applyFill="1" applyBorder="1" applyAlignment="1">
      <alignment horizontal="center"/>
    </xf>
    <xf numFmtId="9" fontId="3" fillId="11" borderId="1" xfId="5" applyFont="1" applyFill="1" applyBorder="1" applyAlignment="1">
      <alignment horizontal="center"/>
    </xf>
    <xf numFmtId="0" fontId="2" fillId="11" borderId="1" xfId="0" applyFont="1" applyFill="1" applyBorder="1" applyAlignment="1">
      <alignment horizontal="center" vertical="center"/>
    </xf>
    <xf numFmtId="0" fontId="7" fillId="11" borderId="0" xfId="0" applyFont="1" applyFill="1" applyBorder="1" applyAlignment="1">
      <alignment horizontal="center" vertical="center" wrapText="1"/>
    </xf>
    <xf numFmtId="0" fontId="2" fillId="0" borderId="0" xfId="0" applyFont="1" applyBorder="1" applyAlignment="1"/>
    <xf numFmtId="0" fontId="0" fillId="0" borderId="1" xfId="0"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horizontal="center"/>
    </xf>
    <xf numFmtId="0" fontId="0" fillId="0" borderId="1" xfId="0" applyFill="1" applyBorder="1" applyAlignment="1">
      <alignment horizontal="center"/>
    </xf>
    <xf numFmtId="0" fontId="0" fillId="0" borderId="1" xfId="0" applyFill="1" applyBorder="1" applyAlignment="1">
      <alignment vertical="center" wrapText="1"/>
    </xf>
    <xf numFmtId="0" fontId="1" fillId="0" borderId="1" xfId="1" applyFont="1" applyFill="1" applyBorder="1" applyAlignment="1" applyProtection="1">
      <alignment horizontal="justify" vertical="center" wrapText="1"/>
    </xf>
    <xf numFmtId="164" fontId="0" fillId="0" borderId="1" xfId="0" applyNumberFormat="1" applyFill="1" applyBorder="1" applyAlignment="1">
      <alignment vertical="center" wrapText="1"/>
    </xf>
    <xf numFmtId="0" fontId="8" fillId="0" borderId="1" xfId="1" applyFill="1" applyBorder="1" applyAlignment="1" applyProtection="1">
      <alignment vertical="center" wrapText="1"/>
    </xf>
    <xf numFmtId="0" fontId="12" fillId="0" borderId="1" xfId="0" applyFont="1" applyFill="1" applyBorder="1" applyAlignment="1">
      <alignment horizontal="justify" vertical="center" wrapText="1"/>
    </xf>
    <xf numFmtId="0" fontId="1" fillId="0" borderId="1" xfId="0" applyFont="1" applyFill="1" applyBorder="1" applyAlignment="1">
      <alignment horizontal="justify" vertical="top" wrapText="1"/>
    </xf>
    <xf numFmtId="164" fontId="1" fillId="0" borderId="1" xfId="0" applyNumberFormat="1" applyFont="1" applyFill="1" applyBorder="1" applyAlignment="1">
      <alignment horizontal="center" vertical="center" wrapText="1"/>
    </xf>
    <xf numFmtId="0" fontId="2" fillId="11" borderId="0" xfId="0" applyFont="1" applyFill="1" applyBorder="1" applyAlignment="1">
      <alignment horizontal="center" vertical="center"/>
    </xf>
    <xf numFmtId="0" fontId="0" fillId="23" borderId="0" xfId="0" applyFill="1"/>
    <xf numFmtId="0" fontId="0" fillId="8" borderId="8" xfId="0" applyFill="1" applyBorder="1"/>
    <xf numFmtId="0" fontId="0" fillId="17" borderId="3" xfId="0" applyFill="1" applyBorder="1" applyAlignment="1">
      <alignment horizontal="center" vertical="center"/>
    </xf>
    <xf numFmtId="0" fontId="0" fillId="17" borderId="8" xfId="0" applyFill="1" applyBorder="1"/>
    <xf numFmtId="0" fontId="2" fillId="17" borderId="15" xfId="0" applyFont="1" applyFill="1" applyBorder="1" applyAlignment="1">
      <alignment horizontal="center" vertical="center"/>
    </xf>
    <xf numFmtId="0" fontId="2" fillId="17" borderId="0" xfId="0" applyFont="1" applyFill="1" applyBorder="1" applyAlignment="1">
      <alignment horizontal="center" vertical="center"/>
    </xf>
    <xf numFmtId="0" fontId="2" fillId="17" borderId="14" xfId="0" applyFont="1" applyFill="1" applyBorder="1" applyAlignment="1">
      <alignment horizontal="center" vertical="center"/>
    </xf>
    <xf numFmtId="0" fontId="2" fillId="12" borderId="15" xfId="1" applyFont="1" applyFill="1" applyBorder="1" applyAlignment="1" applyProtection="1">
      <alignment horizontal="center"/>
    </xf>
    <xf numFmtId="0" fontId="2" fillId="12" borderId="0" xfId="1" applyFont="1" applyFill="1" applyBorder="1" applyAlignment="1" applyProtection="1">
      <alignment horizontal="center"/>
    </xf>
    <xf numFmtId="0" fontId="2" fillId="17" borderId="3" xfId="0" applyFont="1" applyFill="1" applyBorder="1" applyAlignment="1">
      <alignment horizontal="center" vertical="center"/>
    </xf>
    <xf numFmtId="0" fontId="2" fillId="17" borderId="7" xfId="0" applyFont="1" applyFill="1" applyBorder="1" applyAlignment="1">
      <alignment horizontal="center" vertical="center"/>
    </xf>
    <xf numFmtId="0" fontId="2" fillId="17" borderId="4" xfId="0" applyFont="1" applyFill="1" applyBorder="1" applyAlignment="1">
      <alignment horizontal="center" vertical="center"/>
    </xf>
    <xf numFmtId="0" fontId="1" fillId="9" borderId="14" xfId="0" applyFont="1" applyFill="1" applyBorder="1"/>
    <xf numFmtId="0" fontId="1" fillId="9" borderId="4" xfId="0" applyFont="1" applyFill="1" applyBorder="1"/>
    <xf numFmtId="0" fontId="1" fillId="9" borderId="0" xfId="0" applyFont="1" applyFill="1" applyBorder="1"/>
    <xf numFmtId="0" fontId="1" fillId="9" borderId="7" xfId="0" applyFont="1" applyFill="1" applyBorder="1"/>
    <xf numFmtId="0" fontId="1" fillId="9" borderId="8" xfId="0" applyFont="1" applyFill="1" applyBorder="1"/>
    <xf numFmtId="0" fontId="0" fillId="8" borderId="15" xfId="0" applyFill="1" applyBorder="1"/>
    <xf numFmtId="0" fontId="4" fillId="11" borderId="0" xfId="0" applyFont="1" applyFill="1" applyBorder="1" applyAlignment="1">
      <alignment horizontal="center" vertical="center"/>
    </xf>
    <xf numFmtId="0" fontId="0" fillId="9" borderId="6" xfId="0" applyFill="1" applyBorder="1"/>
    <xf numFmtId="0" fontId="0" fillId="8" borderId="3" xfId="0" applyFill="1" applyBorder="1"/>
    <xf numFmtId="0" fontId="0" fillId="8" borderId="7" xfId="0" applyFill="1" applyBorder="1"/>
    <xf numFmtId="0" fontId="2" fillId="8" borderId="5" xfId="0" applyFont="1" applyFill="1" applyBorder="1" applyAlignment="1">
      <alignment horizontal="center"/>
    </xf>
    <xf numFmtId="0" fontId="2" fillId="8" borderId="8" xfId="0" applyFont="1" applyFill="1" applyBorder="1" applyAlignment="1">
      <alignment horizontal="center"/>
    </xf>
    <xf numFmtId="0" fontId="2" fillId="8" borderId="6" xfId="0" applyFont="1" applyFill="1" applyBorder="1" applyAlignment="1">
      <alignment horizontal="center"/>
    </xf>
    <xf numFmtId="0" fontId="1" fillId="8" borderId="0" xfId="0" applyFont="1" applyFill="1" applyBorder="1"/>
    <xf numFmtId="0" fontId="14" fillId="11" borderId="1" xfId="0" applyFont="1" applyFill="1" applyBorder="1" applyAlignment="1">
      <alignment horizontal="justify" vertical="center" wrapText="1"/>
    </xf>
    <xf numFmtId="1" fontId="2" fillId="7" borderId="1" xfId="0" applyNumberFormat="1" applyFont="1" applyFill="1" applyBorder="1" applyAlignment="1">
      <alignment horizontal="center" vertical="center" wrapText="1"/>
    </xf>
    <xf numFmtId="1" fontId="2" fillId="18" borderId="1" xfId="0" applyNumberFormat="1" applyFont="1" applyFill="1" applyBorder="1" applyAlignment="1">
      <alignment horizontal="center" vertical="center" wrapText="1"/>
    </xf>
    <xf numFmtId="0" fontId="32" fillId="0" borderId="1" xfId="0" applyFont="1" applyBorder="1" applyAlignment="1">
      <alignment horizontal="center" vertical="center"/>
    </xf>
    <xf numFmtId="0" fontId="1" fillId="11" borderId="1" xfId="0" applyFont="1" applyFill="1" applyBorder="1" applyAlignment="1">
      <alignment vertical="center" wrapText="1"/>
    </xf>
    <xf numFmtId="0" fontId="6" fillId="0" borderId="1" xfId="1" applyFont="1" applyBorder="1" applyAlignment="1" applyProtection="1">
      <alignment horizontal="justify" vertical="center" wrapText="1"/>
    </xf>
    <xf numFmtId="0" fontId="21" fillId="0" borderId="1" xfId="1" applyFont="1" applyBorder="1" applyAlignment="1" applyProtection="1">
      <alignment horizontal="justify" vertical="center" wrapText="1"/>
    </xf>
    <xf numFmtId="0" fontId="22" fillId="0" borderId="1" xfId="0" applyFont="1" applyBorder="1" applyAlignment="1">
      <alignment horizontal="justify" vertical="center" wrapText="1" readingOrder="1"/>
    </xf>
    <xf numFmtId="164" fontId="0" fillId="11" borderId="1" xfId="0" applyNumberFormat="1" applyFill="1" applyBorder="1" applyAlignment="1">
      <alignment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1" fillId="0" borderId="1" xfId="0" applyFont="1" applyBorder="1" applyAlignment="1">
      <alignment horizontal="justify" vertical="center" wrapText="1"/>
    </xf>
    <xf numFmtId="0" fontId="1" fillId="0" borderId="1" xfId="0" applyFont="1" applyBorder="1" applyAlignment="1">
      <alignment vertical="center" wrapText="1"/>
    </xf>
    <xf numFmtId="0" fontId="7" fillId="7"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Border="1" applyAlignment="1">
      <alignment horizontal="center" vertical="center" wrapText="1"/>
    </xf>
    <xf numFmtId="0" fontId="7" fillId="18"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34" fillId="0" borderId="11" xfId="0" applyFont="1" applyBorder="1" applyAlignment="1">
      <alignment horizontal="center" vertical="center"/>
    </xf>
    <xf numFmtId="0" fontId="34" fillId="0" borderId="13" xfId="0" applyFont="1" applyBorder="1" applyAlignment="1">
      <alignment horizontal="center" vertical="center"/>
    </xf>
    <xf numFmtId="0" fontId="34" fillId="0" borderId="1" xfId="0" applyFont="1" applyBorder="1" applyAlignment="1">
      <alignment horizontal="center" vertical="center"/>
    </xf>
    <xf numFmtId="0" fontId="0" fillId="27" borderId="1" xfId="0" applyFill="1" applyBorder="1"/>
    <xf numFmtId="0" fontId="7" fillId="27" borderId="1" xfId="0" applyFont="1" applyFill="1" applyBorder="1" applyAlignment="1">
      <alignment horizontal="center" vertical="center" wrapText="1"/>
    </xf>
    <xf numFmtId="0" fontId="34" fillId="27" borderId="11" xfId="0" applyFont="1" applyFill="1" applyBorder="1" applyAlignment="1">
      <alignment horizontal="center" vertical="center"/>
    </xf>
    <xf numFmtId="0" fontId="34" fillId="27" borderId="13" xfId="0" applyFont="1" applyFill="1" applyBorder="1" applyAlignment="1">
      <alignment horizontal="center" vertical="center"/>
    </xf>
    <xf numFmtId="0" fontId="34" fillId="27"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2" fillId="25" borderId="1" xfId="0" applyFont="1" applyFill="1" applyBorder="1" applyAlignment="1">
      <alignment horizontal="center" vertical="center" wrapText="1"/>
    </xf>
    <xf numFmtId="0" fontId="4" fillId="15" borderId="1" xfId="0" applyFont="1" applyFill="1" applyBorder="1" applyAlignment="1">
      <alignment horizontal="center" vertical="center"/>
    </xf>
    <xf numFmtId="0" fontId="1" fillId="15" borderId="1" xfId="0" applyFont="1" applyFill="1" applyBorder="1" applyAlignment="1">
      <alignment horizontal="center" vertical="center" wrapText="1"/>
    </xf>
    <xf numFmtId="0" fontId="2" fillId="25"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3" fillId="26" borderId="1" xfId="0" applyFont="1" applyFill="1" applyBorder="1" applyAlignment="1">
      <alignment horizontal="center" vertical="center" wrapText="1"/>
    </xf>
    <xf numFmtId="0" fontId="0" fillId="0" borderId="1" xfId="0" applyBorder="1" applyAlignment="1">
      <alignment vertical="center"/>
    </xf>
    <xf numFmtId="164" fontId="0" fillId="21" borderId="1" xfId="0" applyNumberFormat="1" applyFill="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justify" vertical="center" wrapText="1"/>
    </xf>
    <xf numFmtId="0" fontId="32" fillId="0" borderId="1" xfId="0" applyFont="1" applyBorder="1" applyAlignment="1">
      <alignment horizontal="center" vertical="center"/>
    </xf>
    <xf numFmtId="0" fontId="34" fillId="0" borderId="1" xfId="0" applyFont="1" applyBorder="1" applyAlignment="1">
      <alignment horizontal="center" vertical="center"/>
    </xf>
    <xf numFmtId="0" fontId="1" fillId="21" borderId="1" xfId="0" applyFont="1" applyFill="1" applyBorder="1" applyAlignment="1">
      <alignment horizontal="justify" vertical="top" wrapText="1"/>
    </xf>
    <xf numFmtId="0" fontId="0" fillId="0" borderId="1" xfId="0" applyBorder="1" applyAlignment="1">
      <alignment vertical="center" wrapText="1"/>
    </xf>
    <xf numFmtId="0" fontId="1" fillId="0" borderId="1" xfId="0" applyFont="1" applyBorder="1" applyAlignment="1">
      <alignment horizontal="justify" vertical="center" wrapText="1"/>
    </xf>
    <xf numFmtId="0" fontId="1" fillId="0" borderId="1" xfId="0" applyFont="1" applyBorder="1" applyAlignment="1">
      <alignment vertical="center" wrapText="1"/>
    </xf>
    <xf numFmtId="0" fontId="0" fillId="0"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0" xfId="0" applyFont="1" applyAlignment="1">
      <alignment horizontal="justify" vertical="top" wrapText="1"/>
    </xf>
    <xf numFmtId="0" fontId="1" fillId="9" borderId="3" xfId="0" applyFont="1" applyFill="1" applyBorder="1"/>
    <xf numFmtId="0" fontId="0" fillId="0" borderId="1" xfId="0" applyBorder="1" applyAlignment="1">
      <alignment horizontal="center" vertical="center" wrapText="1"/>
    </xf>
    <xf numFmtId="0" fontId="0" fillId="0" borderId="1" xfId="0" applyBorder="1" applyAlignment="1">
      <alignment vertical="center" wrapText="1"/>
    </xf>
    <xf numFmtId="0" fontId="1" fillId="0" borderId="1" xfId="0" applyFont="1" applyBorder="1" applyAlignment="1">
      <alignment horizontal="justify" vertical="center" wrapText="1"/>
    </xf>
    <xf numFmtId="0" fontId="32" fillId="0" borderId="1" xfId="0" applyFont="1" applyBorder="1" applyAlignment="1">
      <alignment horizontal="center" vertical="center"/>
    </xf>
    <xf numFmtId="0" fontId="34" fillId="0" borderId="1" xfId="0" applyFont="1" applyBorder="1" applyAlignment="1">
      <alignment horizontal="center" vertical="center"/>
    </xf>
    <xf numFmtId="0" fontId="12" fillId="0" borderId="1" xfId="0" applyFont="1" applyFill="1" applyBorder="1" applyAlignment="1">
      <alignment horizontal="center" vertical="center"/>
    </xf>
    <xf numFmtId="1" fontId="35" fillId="7" borderId="1" xfId="0" applyNumberFormat="1" applyFont="1" applyFill="1" applyBorder="1" applyAlignment="1">
      <alignment horizontal="center" vertical="center" wrapText="1"/>
    </xf>
    <xf numFmtId="1" fontId="35" fillId="18"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justify" vertical="top" wrapText="1"/>
    </xf>
    <xf numFmtId="0" fontId="1" fillId="0" borderId="1" xfId="1" applyFont="1" applyBorder="1" applyAlignment="1" applyProtection="1">
      <alignment horizontal="justify" vertical="top" wrapText="1"/>
    </xf>
    <xf numFmtId="0" fontId="1" fillId="0" borderId="1" xfId="0" applyFont="1" applyBorder="1" applyAlignment="1">
      <alignment horizontal="left" vertical="center" wrapText="1"/>
    </xf>
    <xf numFmtId="0" fontId="0" fillId="0" borderId="1" xfId="0" applyFill="1" applyBorder="1" applyAlignment="1">
      <alignment horizontal="justify" vertical="top"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0" fontId="1" fillId="0" borderId="1" xfId="0" applyFont="1" applyBorder="1" applyAlignment="1">
      <alignment vertical="center" wrapText="1"/>
    </xf>
    <xf numFmtId="0" fontId="32" fillId="0" borderId="1" xfId="0" applyFont="1" applyBorder="1" applyAlignment="1">
      <alignment horizontal="center" vertical="center"/>
    </xf>
    <xf numFmtId="0" fontId="34" fillId="0" borderId="1" xfId="0" applyFont="1" applyBorder="1" applyAlignment="1">
      <alignment horizontal="center" vertical="center"/>
    </xf>
    <xf numFmtId="0" fontId="1" fillId="0" borderId="9" xfId="0" applyFont="1" applyBorder="1" applyAlignment="1">
      <alignment horizontal="justify" vertical="center" wrapText="1"/>
    </xf>
    <xf numFmtId="0" fontId="1" fillId="0" borderId="1" xfId="0" applyFont="1" applyBorder="1" applyAlignment="1">
      <alignment horizontal="justify" vertical="center" wrapText="1"/>
    </xf>
    <xf numFmtId="0" fontId="1" fillId="12" borderId="15" xfId="1" applyFont="1" applyFill="1" applyBorder="1" applyAlignment="1" applyProtection="1">
      <alignment horizontal="center"/>
    </xf>
    <xf numFmtId="0" fontId="1" fillId="8" borderId="7" xfId="0" applyFont="1" applyFill="1" applyBorder="1"/>
    <xf numFmtId="0" fontId="1" fillId="8" borderId="14" xfId="0" applyFont="1" applyFill="1" applyBorder="1"/>
    <xf numFmtId="0" fontId="1" fillId="8" borderId="15" xfId="0" applyFont="1" applyFill="1" applyBorder="1"/>
    <xf numFmtId="0" fontId="1" fillId="17" borderId="3" xfId="0" applyFont="1" applyFill="1" applyBorder="1" applyAlignment="1">
      <alignment horizontal="center" vertical="center"/>
    </xf>
    <xf numFmtId="0" fontId="1" fillId="12" borderId="0" xfId="1" applyFont="1" applyFill="1" applyBorder="1" applyAlignment="1" applyProtection="1">
      <alignment horizontal="center"/>
    </xf>
    <xf numFmtId="0" fontId="37" fillId="12" borderId="3" xfId="1" applyFont="1" applyFill="1" applyBorder="1" applyAlignment="1" applyProtection="1"/>
    <xf numFmtId="0" fontId="1" fillId="17" borderId="0" xfId="0" applyFont="1" applyFill="1" applyBorder="1" applyAlignment="1">
      <alignment horizontal="center" vertical="center"/>
    </xf>
    <xf numFmtId="0" fontId="1" fillId="9" borderId="15" xfId="0" applyFont="1" applyFill="1" applyBorder="1"/>
    <xf numFmtId="0" fontId="1" fillId="8" borderId="4" xfId="0" applyFont="1" applyFill="1" applyBorder="1"/>
    <xf numFmtId="0" fontId="1" fillId="0" borderId="1" xfId="0" applyFont="1" applyBorder="1" applyAlignment="1">
      <alignment horizontal="justify" vertical="center" wrapText="1"/>
    </xf>
    <xf numFmtId="0" fontId="2" fillId="11" borderId="0" xfId="0" applyFont="1" applyFill="1" applyBorder="1" applyAlignment="1">
      <alignment horizontal="center" vertical="center"/>
    </xf>
    <xf numFmtId="0" fontId="3" fillId="28" borderId="22" xfId="0" applyFont="1" applyFill="1" applyBorder="1" applyAlignment="1">
      <alignment horizontal="center" vertical="center" wrapText="1"/>
    </xf>
    <xf numFmtId="0" fontId="3" fillId="28" borderId="17" xfId="0" applyFont="1" applyFill="1" applyBorder="1" applyAlignment="1">
      <alignment horizontal="center" vertical="center" wrapText="1"/>
    </xf>
    <xf numFmtId="0" fontId="2" fillId="29" borderId="1" xfId="0" applyFont="1" applyFill="1" applyBorder="1" applyAlignment="1">
      <alignment horizontal="center" vertical="center" wrapText="1"/>
    </xf>
    <xf numFmtId="0" fontId="31" fillId="0" borderId="13" xfId="0" applyFont="1" applyBorder="1" applyAlignment="1">
      <alignment horizontal="center" vertical="center" wrapText="1"/>
    </xf>
    <xf numFmtId="0" fontId="7" fillId="30" borderId="27" xfId="0" applyFont="1" applyFill="1" applyBorder="1" applyAlignment="1">
      <alignment horizontal="center" vertical="center" wrapText="1"/>
    </xf>
    <xf numFmtId="0" fontId="38" fillId="30" borderId="26" xfId="0" applyFont="1" applyFill="1" applyBorder="1" applyAlignment="1">
      <alignment horizontal="center" vertical="center" wrapText="1"/>
    </xf>
    <xf numFmtId="0" fontId="7" fillId="30" borderId="26" xfId="0" applyFont="1" applyFill="1" applyBorder="1" applyAlignment="1">
      <alignment horizontal="center" vertical="center" wrapText="1"/>
    </xf>
    <xf numFmtId="0" fontId="4" fillId="31" borderId="45" xfId="0" applyFont="1" applyFill="1" applyBorder="1" applyAlignment="1">
      <alignment horizontal="center" vertical="center"/>
    </xf>
    <xf numFmtId="0" fontId="41" fillId="11" borderId="1" xfId="0" applyFont="1" applyFill="1" applyBorder="1" applyAlignment="1">
      <alignment horizontal="center" vertical="center"/>
    </xf>
    <xf numFmtId="0" fontId="2" fillId="12" borderId="14" xfId="1" applyFont="1" applyFill="1" applyBorder="1" applyAlignment="1" applyProtection="1">
      <alignment horizontal="center"/>
    </xf>
    <xf numFmtId="0" fontId="2" fillId="12" borderId="5" xfId="1" applyFont="1" applyFill="1" applyBorder="1" applyAlignment="1" applyProtection="1">
      <alignment horizontal="center"/>
    </xf>
    <xf numFmtId="0" fontId="2" fillId="12" borderId="8" xfId="1" applyFont="1" applyFill="1" applyBorder="1" applyAlignment="1" applyProtection="1">
      <alignment horizontal="center"/>
    </xf>
    <xf numFmtId="0" fontId="2" fillId="12" borderId="6" xfId="1" applyFont="1" applyFill="1" applyBorder="1" applyAlignment="1" applyProtection="1">
      <alignment horizontal="center"/>
    </xf>
    <xf numFmtId="0" fontId="0" fillId="11" borderId="15" xfId="0"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41" fillId="7" borderId="1" xfId="0" applyFont="1" applyFill="1" applyBorder="1" applyAlignment="1">
      <alignment horizontal="center" vertical="center"/>
    </xf>
    <xf numFmtId="0" fontId="41" fillId="7" borderId="49" xfId="0" applyFont="1" applyFill="1" applyBorder="1" applyAlignment="1">
      <alignment horizontal="center" vertical="center"/>
    </xf>
    <xf numFmtId="0" fontId="34" fillId="11" borderId="13" xfId="0" applyFont="1" applyFill="1" applyBorder="1" applyAlignment="1">
      <alignment horizontal="center"/>
    </xf>
    <xf numFmtId="0" fontId="34" fillId="11" borderId="1" xfId="0" applyFont="1" applyFill="1" applyBorder="1" applyAlignment="1">
      <alignment horizontal="center"/>
    </xf>
    <xf numFmtId="0" fontId="41" fillId="3" borderId="14" xfId="0" applyFont="1" applyFill="1" applyBorder="1" applyAlignment="1">
      <alignment horizontal="center" vertical="center"/>
    </xf>
    <xf numFmtId="0" fontId="41" fillId="3" borderId="1" xfId="0" applyFont="1" applyFill="1" applyBorder="1" applyAlignment="1">
      <alignment horizontal="center" vertical="center"/>
    </xf>
    <xf numFmtId="0" fontId="41" fillId="0" borderId="1" xfId="0" applyFont="1" applyFill="1" applyBorder="1" applyAlignment="1">
      <alignment horizontal="center" vertical="center"/>
    </xf>
    <xf numFmtId="0" fontId="41" fillId="4" borderId="1" xfId="0" applyFont="1" applyFill="1" applyBorder="1" applyAlignment="1">
      <alignment horizontal="center" vertical="center"/>
    </xf>
    <xf numFmtId="0" fontId="41" fillId="5" borderId="1" xfId="0" applyFont="1" applyFill="1" applyBorder="1" applyAlignment="1">
      <alignment horizontal="center" vertical="center"/>
    </xf>
    <xf numFmtId="0" fontId="0" fillId="11" borderId="0" xfId="0" applyFill="1" applyAlignment="1">
      <alignment horizontal="center"/>
    </xf>
    <xf numFmtId="0" fontId="0" fillId="0" borderId="0" xfId="0" applyAlignment="1">
      <alignment horizontal="justify" vertical="top" wrapText="1"/>
    </xf>
    <xf numFmtId="0" fontId="0" fillId="0" borderId="0" xfId="0" applyAlignment="1">
      <alignment vertical="center" wrapText="1"/>
    </xf>
    <xf numFmtId="164" fontId="6" fillId="0" borderId="1" xfId="0" applyNumberFormat="1" applyFont="1" applyFill="1" applyBorder="1" applyAlignment="1">
      <alignment horizontal="center" vertical="center" wrapText="1"/>
    </xf>
    <xf numFmtId="0" fontId="1" fillId="0" borderId="1" xfId="3" applyFont="1" applyFill="1" applyBorder="1" applyAlignment="1">
      <alignment horizontal="center" vertical="center"/>
    </xf>
    <xf numFmtId="0" fontId="14" fillId="0" borderId="1" xfId="1" applyFont="1" applyFill="1" applyBorder="1" applyAlignment="1" applyProtection="1">
      <alignment horizontal="justify" vertical="center" wrapText="1"/>
    </xf>
    <xf numFmtId="0" fontId="0" fillId="0" borderId="1" xfId="0"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 fillId="0" borderId="1" xfId="3" applyFont="1" applyFill="1" applyBorder="1" applyAlignment="1">
      <alignment horizontal="left" vertical="center"/>
    </xf>
    <xf numFmtId="0" fontId="1" fillId="0" borderId="1" xfId="1" applyFont="1" applyFill="1" applyBorder="1" applyAlignment="1" applyProtection="1">
      <alignment horizontal="left"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xf>
    <xf numFmtId="0" fontId="0" fillId="11" borderId="1" xfId="0" applyFill="1" applyBorder="1" applyAlignment="1">
      <alignment horizontal="justify" vertical="top"/>
    </xf>
    <xf numFmtId="1" fontId="2" fillId="7" borderId="1" xfId="0" applyNumberFormat="1" applyFont="1" applyFill="1" applyBorder="1" applyAlignment="1">
      <alignment horizontal="justify" vertical="top" wrapText="1"/>
    </xf>
    <xf numFmtId="1" fontId="2" fillId="18" borderId="1" xfId="0" applyNumberFormat="1" applyFont="1" applyFill="1" applyBorder="1" applyAlignment="1">
      <alignment horizontal="justify" vertical="top" wrapText="1"/>
    </xf>
    <xf numFmtId="0" fontId="0" fillId="0" borderId="1" xfId="0" applyBorder="1" applyAlignment="1">
      <alignment horizontal="justify" vertical="top" wrapText="1"/>
    </xf>
    <xf numFmtId="0" fontId="14" fillId="0" borderId="1" xfId="0" applyFont="1" applyBorder="1" applyAlignment="1">
      <alignment horizontal="justify" vertical="top" wrapText="1"/>
    </xf>
    <xf numFmtId="0" fontId="1" fillId="11" borderId="1" xfId="0" applyFont="1" applyFill="1" applyBorder="1" applyAlignment="1">
      <alignment horizontal="justify" vertical="top" wrapText="1"/>
    </xf>
    <xf numFmtId="0" fontId="32" fillId="0" borderId="1" xfId="0" applyFont="1" applyBorder="1" applyAlignment="1">
      <alignment horizontal="center" vertical="center"/>
    </xf>
    <xf numFmtId="0" fontId="0" fillId="21" borderId="1" xfId="0" applyFill="1" applyBorder="1" applyAlignment="1">
      <alignment horizontal="justify" vertical="top" wrapText="1"/>
    </xf>
    <xf numFmtId="0" fontId="1" fillId="0" borderId="1" xfId="3" applyFont="1" applyFill="1" applyBorder="1" applyAlignment="1">
      <alignment horizontal="justify" vertical="center"/>
    </xf>
    <xf numFmtId="0" fontId="1" fillId="0" borderId="1" xfId="3" applyFont="1" applyFill="1" applyBorder="1" applyAlignment="1">
      <alignment horizontal="justify" vertical="top"/>
    </xf>
    <xf numFmtId="0" fontId="1" fillId="0" borderId="1" xfId="3" applyFont="1" applyFill="1" applyBorder="1" applyAlignment="1">
      <alignment horizontal="justify" vertical="center" wrapText="1"/>
    </xf>
    <xf numFmtId="0" fontId="14" fillId="0" borderId="1" xfId="0" applyFont="1" applyFill="1" applyBorder="1" applyAlignment="1">
      <alignment horizontal="justify" vertical="top" wrapText="1"/>
    </xf>
    <xf numFmtId="0" fontId="16" fillId="0" borderId="1" xfId="0" applyFont="1" applyFill="1" applyBorder="1" applyAlignment="1">
      <alignment horizontal="justify" vertical="top" wrapText="1"/>
    </xf>
    <xf numFmtId="0" fontId="1" fillId="0" borderId="1" xfId="4" applyFont="1" applyFill="1" applyBorder="1" applyAlignment="1" applyProtection="1">
      <alignment horizontal="justify" vertical="center" wrapText="1"/>
    </xf>
    <xf numFmtId="0" fontId="1" fillId="0" borderId="1" xfId="1" applyFont="1" applyFill="1" applyBorder="1" applyAlignment="1" applyProtection="1">
      <alignment vertical="center" wrapText="1"/>
    </xf>
    <xf numFmtId="0" fontId="32"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164" fontId="1" fillId="0" borderId="1" xfId="0" applyNumberFormat="1" applyFont="1" applyFill="1" applyBorder="1" applyAlignment="1">
      <alignment vertical="center" wrapText="1"/>
    </xf>
    <xf numFmtId="0" fontId="1" fillId="0" borderId="1" xfId="0" applyFont="1" applyFill="1" applyBorder="1" applyAlignment="1">
      <alignment horizontal="center" vertical="center"/>
    </xf>
    <xf numFmtId="0" fontId="32" fillId="0" borderId="1" xfId="0" applyFont="1" applyBorder="1" applyAlignment="1">
      <alignment horizontal="center" vertical="center"/>
    </xf>
    <xf numFmtId="0" fontId="1" fillId="11"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Border="1" applyAlignment="1">
      <alignment horizontal="justify" vertical="justify" wrapText="1"/>
    </xf>
    <xf numFmtId="0" fontId="1" fillId="0" borderId="0" xfId="0" applyFont="1" applyAlignment="1">
      <alignment horizontal="justify" vertical="justify" wrapText="1"/>
    </xf>
    <xf numFmtId="0" fontId="1" fillId="0" borderId="1" xfId="0" applyFont="1" applyFill="1" applyBorder="1" applyAlignment="1">
      <alignment horizontal="justify" vertical="justify" wrapText="1"/>
    </xf>
    <xf numFmtId="0" fontId="1" fillId="0" borderId="1" xfId="4" applyFont="1" applyBorder="1" applyAlignment="1" applyProtection="1">
      <alignment horizontal="justify" vertical="top" wrapText="1"/>
    </xf>
    <xf numFmtId="0" fontId="32" fillId="0" borderId="1" xfId="0" applyFont="1" applyBorder="1" applyAlignment="1">
      <alignment horizontal="center" vertical="center"/>
    </xf>
    <xf numFmtId="0" fontId="34" fillId="0" borderId="1" xfId="0" applyFont="1" applyBorder="1" applyAlignment="1">
      <alignment horizontal="center" vertical="center"/>
    </xf>
    <xf numFmtId="0" fontId="0" fillId="0" borderId="1" xfId="0" applyBorder="1" applyAlignment="1">
      <alignment horizontal="center" vertical="center" wrapText="1"/>
    </xf>
    <xf numFmtId="0" fontId="34" fillId="0" borderId="1" xfId="0" applyFont="1" applyBorder="1" applyAlignment="1">
      <alignment horizontal="center" vertical="center"/>
    </xf>
    <xf numFmtId="0" fontId="32" fillId="0" borderId="1" xfId="0" applyFont="1" applyBorder="1" applyAlignment="1">
      <alignment horizontal="center" vertical="center"/>
    </xf>
    <xf numFmtId="0" fontId="0" fillId="0" borderId="1" xfId="0" applyBorder="1" applyAlignment="1">
      <alignment horizontal="center" vertical="center" wrapText="1"/>
    </xf>
    <xf numFmtId="0" fontId="11" fillId="0" borderId="1" xfId="0" applyFont="1" applyFill="1" applyBorder="1" applyAlignment="1">
      <alignment horizontal="justify" vertical="top" wrapText="1"/>
    </xf>
    <xf numFmtId="0" fontId="11" fillId="0" borderId="1" xfId="0" applyFont="1" applyFill="1" applyBorder="1" applyAlignment="1">
      <alignment vertical="center" wrapText="1"/>
    </xf>
    <xf numFmtId="0" fontId="0" fillId="0" borderId="11" xfId="0" applyBorder="1" applyAlignment="1">
      <alignment vertical="center" wrapText="1"/>
    </xf>
    <xf numFmtId="0" fontId="1" fillId="0" borderId="1" xfId="1" applyFont="1" applyFill="1" applyBorder="1" applyAlignment="1" applyProtection="1">
      <alignment horizontal="justify" vertical="top" wrapText="1"/>
    </xf>
    <xf numFmtId="0" fontId="0" fillId="0" borderId="1" xfId="0" applyBorder="1" applyAlignment="1">
      <alignment horizontal="center" vertical="center" wrapText="1"/>
    </xf>
    <xf numFmtId="0" fontId="0" fillId="0" borderId="0" xfId="0" applyAlignment="1">
      <alignment horizontal="center" vertical="center"/>
    </xf>
    <xf numFmtId="0" fontId="32" fillId="0" borderId="1" xfId="0" applyFont="1" applyBorder="1" applyAlignment="1">
      <alignment horizontal="center" vertical="center"/>
    </xf>
    <xf numFmtId="0" fontId="0" fillId="0" borderId="1" xfId="0" applyBorder="1" applyAlignment="1">
      <alignment vertical="top" wrapText="1"/>
    </xf>
    <xf numFmtId="0" fontId="1" fillId="21" borderId="1" xfId="0" applyFont="1" applyFill="1" applyBorder="1" applyAlignment="1">
      <alignment vertical="center" wrapText="1"/>
    </xf>
    <xf numFmtId="0" fontId="1" fillId="0" borderId="1" xfId="0" applyFont="1" applyFill="1" applyBorder="1" applyAlignment="1">
      <alignment horizontal="center" vertical="center" wrapText="1"/>
    </xf>
    <xf numFmtId="0" fontId="32" fillId="0" borderId="1" xfId="0" applyFont="1" applyBorder="1" applyAlignment="1">
      <alignment horizontal="center" vertical="center"/>
    </xf>
    <xf numFmtId="0" fontId="1" fillId="0" borderId="1" xfId="2" applyFont="1" applyFill="1" applyBorder="1" applyAlignment="1">
      <alignment horizontal="justify" vertical="top" wrapText="1"/>
    </xf>
    <xf numFmtId="164" fontId="0" fillId="0" borderId="21" xfId="0" applyNumberFormat="1" applyFill="1" applyBorder="1" applyAlignment="1">
      <alignment horizontal="center" vertical="center" wrapText="1"/>
    </xf>
    <xf numFmtId="0" fontId="1" fillId="0" borderId="21" xfId="0" applyFont="1" applyFill="1" applyBorder="1" applyAlignment="1">
      <alignment horizontal="justify" vertical="center" wrapText="1"/>
    </xf>
    <xf numFmtId="164" fontId="0" fillId="0" borderId="13" xfId="0" applyNumberFormat="1" applyFill="1" applyBorder="1" applyAlignment="1">
      <alignment horizontal="center" vertical="center" wrapText="1"/>
    </xf>
    <xf numFmtId="0" fontId="1" fillId="0" borderId="11" xfId="0" applyFont="1" applyFill="1" applyBorder="1" applyAlignment="1">
      <alignment horizontal="justify" vertical="center" wrapText="1"/>
    </xf>
    <xf numFmtId="0" fontId="1" fillId="0" borderId="1" xfId="4" applyFont="1" applyFill="1" applyBorder="1" applyAlignment="1" applyProtection="1">
      <alignment horizontal="justify" vertical="top" wrapText="1"/>
    </xf>
    <xf numFmtId="0" fontId="0" fillId="0" borderId="0" xfId="0" applyAlignment="1">
      <alignment horizontal="justify" vertical="top"/>
    </xf>
    <xf numFmtId="0" fontId="6" fillId="0" borderId="1" xfId="1" applyFont="1" applyFill="1" applyBorder="1" applyAlignment="1" applyProtection="1">
      <alignment horizontal="justify" vertical="center" wrapText="1"/>
    </xf>
    <xf numFmtId="0" fontId="6" fillId="0" borderId="1" xfId="0" applyFont="1" applyFill="1" applyBorder="1" applyAlignment="1">
      <alignment horizontal="justify" vertical="center" wrapText="1"/>
    </xf>
    <xf numFmtId="0" fontId="1" fillId="0" borderId="1" xfId="4" applyFont="1" applyFill="1" applyBorder="1" applyAlignment="1" applyProtection="1">
      <alignment vertical="center" wrapText="1"/>
    </xf>
    <xf numFmtId="0" fontId="19" fillId="0" borderId="1" xfId="0" applyFont="1" applyFill="1" applyBorder="1" applyAlignment="1">
      <alignment horizontal="justify" vertical="center" wrapText="1"/>
    </xf>
    <xf numFmtId="0" fontId="19" fillId="0" borderId="1" xfId="0" applyFont="1" applyFill="1" applyBorder="1" applyAlignment="1">
      <alignment vertical="center" wrapText="1"/>
    </xf>
    <xf numFmtId="0" fontId="21" fillId="0" borderId="1" xfId="0" applyFont="1" applyFill="1" applyBorder="1" applyAlignment="1">
      <alignment horizontal="justify" vertical="center" wrapText="1"/>
    </xf>
    <xf numFmtId="0" fontId="0" fillId="0" borderId="1" xfId="0" applyBorder="1" applyAlignment="1">
      <alignment horizontal="justify" vertical="top"/>
    </xf>
    <xf numFmtId="0" fontId="22" fillId="17" borderId="1" xfId="0" applyFont="1" applyFill="1" applyBorder="1" applyAlignment="1">
      <alignment horizontal="justify" vertical="center" wrapText="1" readingOrder="1"/>
    </xf>
    <xf numFmtId="0" fontId="31" fillId="0" borderId="51" xfId="0" applyFont="1" applyBorder="1" applyAlignment="1">
      <alignment vertical="center" wrapText="1"/>
    </xf>
    <xf numFmtId="164" fontId="31" fillId="11" borderId="21" xfId="0" applyNumberFormat="1" applyFont="1" applyFill="1" applyBorder="1" applyAlignment="1">
      <alignment horizontal="center" vertical="center" wrapText="1"/>
    </xf>
    <xf numFmtId="0" fontId="44" fillId="17" borderId="21" xfId="0" applyFont="1" applyFill="1" applyBorder="1" applyAlignment="1">
      <alignment horizontal="justify" vertical="center" wrapText="1" readingOrder="1"/>
    </xf>
    <xf numFmtId="164" fontId="31" fillId="0" borderId="21" xfId="0" applyNumberFormat="1" applyFont="1" applyFill="1" applyBorder="1" applyAlignment="1">
      <alignment horizontal="center" vertical="center" wrapText="1"/>
    </xf>
    <xf numFmtId="0" fontId="31" fillId="0" borderId="21" xfId="0" applyFont="1" applyFill="1" applyBorder="1" applyAlignment="1">
      <alignment horizontal="justify" vertical="center" wrapText="1"/>
    </xf>
    <xf numFmtId="0" fontId="31" fillId="11" borderId="21"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1" xfId="0" applyFont="1" applyFill="1" applyBorder="1" applyAlignment="1">
      <alignment horizontal="center" vertical="center" wrapText="1"/>
    </xf>
    <xf numFmtId="0" fontId="31" fillId="0" borderId="21" xfId="0" applyFont="1" applyBorder="1" applyAlignment="1">
      <alignment horizontal="justify" vertical="center" wrapText="1"/>
    </xf>
    <xf numFmtId="0" fontId="32" fillId="0" borderId="21" xfId="0" applyFont="1" applyBorder="1" applyAlignment="1">
      <alignment horizontal="center" vertical="center"/>
    </xf>
    <xf numFmtId="0" fontId="31" fillId="0" borderId="32" xfId="0" applyFont="1" applyBorder="1" applyAlignment="1">
      <alignment vertical="center" wrapText="1"/>
    </xf>
    <xf numFmtId="0" fontId="31" fillId="0" borderId="1" xfId="0" applyFont="1" applyBorder="1"/>
    <xf numFmtId="0" fontId="31" fillId="0" borderId="1" xfId="0" applyFont="1" applyBorder="1" applyAlignment="1">
      <alignment vertical="center" wrapText="1"/>
    </xf>
    <xf numFmtId="164" fontId="31" fillId="11" borderId="1" xfId="0" applyNumberFormat="1" applyFont="1" applyFill="1" applyBorder="1" applyAlignment="1">
      <alignment horizontal="center" vertical="center" wrapText="1"/>
    </xf>
    <xf numFmtId="0" fontId="44" fillId="0" borderId="1" xfId="0" applyFont="1" applyBorder="1" applyAlignment="1">
      <alignment horizontal="justify" vertical="center" wrapText="1" readingOrder="1"/>
    </xf>
    <xf numFmtId="164" fontId="31" fillId="0" borderId="1" xfId="0" applyNumberFormat="1" applyFont="1" applyBorder="1" applyAlignment="1">
      <alignment horizontal="center" vertical="center" wrapText="1"/>
    </xf>
    <xf numFmtId="0" fontId="31" fillId="0" borderId="1" xfId="0" applyFont="1" applyFill="1" applyBorder="1" applyAlignment="1">
      <alignment horizontal="justify"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164" fontId="31" fillId="0" borderId="1" xfId="0" applyNumberFormat="1" applyFont="1" applyFill="1" applyBorder="1" applyAlignment="1">
      <alignment horizontal="center" vertical="center" wrapText="1"/>
    </xf>
    <xf numFmtId="0" fontId="31" fillId="0" borderId="1" xfId="0" applyFont="1" applyBorder="1" applyAlignment="1">
      <alignment horizontal="justify" vertical="center" wrapText="1"/>
    </xf>
    <xf numFmtId="0" fontId="44" fillId="0" borderId="1" xfId="0" applyFont="1" applyBorder="1" applyAlignment="1">
      <alignment vertical="center" wrapText="1" readingOrder="1"/>
    </xf>
    <xf numFmtId="0" fontId="31" fillId="0" borderId="9" xfId="0" applyFont="1" applyFill="1" applyBorder="1" applyAlignment="1">
      <alignment horizontal="justify" vertical="center" wrapText="1"/>
    </xf>
    <xf numFmtId="0" fontId="31" fillId="0" borderId="1" xfId="0" applyFont="1" applyFill="1" applyBorder="1" applyAlignment="1">
      <alignment vertical="center" wrapText="1"/>
    </xf>
    <xf numFmtId="0" fontId="31" fillId="0" borderId="1" xfId="0" applyFont="1" applyBorder="1" applyAlignment="1">
      <alignment horizontal="center" vertical="center"/>
    </xf>
    <xf numFmtId="0" fontId="31" fillId="0" borderId="34" xfId="0" applyFont="1" applyBorder="1" applyAlignment="1">
      <alignment vertical="center" wrapText="1"/>
    </xf>
    <xf numFmtId="0" fontId="31" fillId="0" borderId="35" xfId="0" applyFont="1" applyBorder="1"/>
    <xf numFmtId="0" fontId="31" fillId="0" borderId="35" xfId="0" applyFont="1" applyBorder="1" applyAlignment="1">
      <alignment vertical="center" wrapText="1"/>
    </xf>
    <xf numFmtId="164" fontId="31" fillId="11" borderId="35" xfId="0" applyNumberFormat="1" applyFont="1" applyFill="1" applyBorder="1" applyAlignment="1">
      <alignment horizontal="center" vertical="center" wrapText="1"/>
    </xf>
    <xf numFmtId="164" fontId="31" fillId="0" borderId="35" xfId="0" applyNumberFormat="1" applyFont="1" applyBorder="1" applyAlignment="1">
      <alignment horizontal="center" vertical="center" wrapText="1"/>
    </xf>
    <xf numFmtId="0" fontId="31" fillId="0" borderId="35" xfId="0" applyFont="1" applyFill="1" applyBorder="1" applyAlignment="1">
      <alignment horizontal="justify" vertical="center" wrapText="1"/>
    </xf>
    <xf numFmtId="0" fontId="31" fillId="0" borderId="35" xfId="0" applyFont="1" applyFill="1" applyBorder="1" applyAlignment="1">
      <alignment vertical="center" wrapText="1"/>
    </xf>
    <xf numFmtId="0" fontId="31" fillId="0" borderId="35" xfId="0" applyFont="1" applyFill="1" applyBorder="1" applyAlignment="1">
      <alignment horizontal="center" vertical="center"/>
    </xf>
    <xf numFmtId="0" fontId="31" fillId="0" borderId="35" xfId="0" applyFont="1" applyFill="1" applyBorder="1" applyAlignment="1">
      <alignment horizontal="center" vertical="center" wrapText="1"/>
    </xf>
    <xf numFmtId="164" fontId="31" fillId="0" borderId="35" xfId="0" applyNumberFormat="1" applyFont="1" applyFill="1" applyBorder="1" applyAlignment="1">
      <alignment horizontal="center" vertical="center" wrapText="1"/>
    </xf>
    <xf numFmtId="0" fontId="32" fillId="0" borderId="35" xfId="0" applyFont="1" applyBorder="1" applyAlignment="1">
      <alignment horizontal="center" vertical="center"/>
    </xf>
    <xf numFmtId="0" fontId="44" fillId="17" borderId="13" xfId="0" applyFont="1" applyFill="1" applyBorder="1" applyAlignment="1">
      <alignment horizontal="justify" vertical="center" wrapText="1" readingOrder="1"/>
    </xf>
    <xf numFmtId="0" fontId="31" fillId="0" borderId="24" xfId="0" applyFont="1" applyFill="1" applyBorder="1" applyAlignment="1">
      <alignment horizontal="justify" vertical="center" wrapText="1"/>
    </xf>
    <xf numFmtId="0" fontId="44" fillId="0" borderId="35" xfId="0" applyFont="1" applyBorder="1" applyAlignment="1">
      <alignment horizontal="justify" vertical="center" wrapText="1" readingOrder="1"/>
    </xf>
    <xf numFmtId="0" fontId="31" fillId="0" borderId="35" xfId="0" applyFont="1" applyBorder="1" applyAlignment="1">
      <alignment horizontal="justify" vertical="center" wrapText="1"/>
    </xf>
    <xf numFmtId="164" fontId="31" fillId="13" borderId="21" xfId="0" applyNumberFormat="1" applyFont="1" applyFill="1" applyBorder="1" applyAlignment="1">
      <alignment horizontal="center" vertical="center" wrapText="1"/>
    </xf>
    <xf numFmtId="0" fontId="37" fillId="0" borderId="1" xfId="1" applyFont="1" applyFill="1" applyBorder="1" applyAlignment="1" applyProtection="1">
      <alignment horizontal="center" vertical="center" wrapText="1"/>
    </xf>
    <xf numFmtId="0" fontId="11" fillId="21" borderId="1" xfId="0" applyFont="1" applyFill="1" applyBorder="1" applyAlignment="1">
      <alignment horizontal="justify" vertical="center" wrapText="1"/>
    </xf>
    <xf numFmtId="0" fontId="11" fillId="21" borderId="1" xfId="0" applyFont="1" applyFill="1" applyBorder="1" applyAlignment="1">
      <alignment horizontal="justify" vertical="top" wrapText="1"/>
    </xf>
    <xf numFmtId="0" fontId="22" fillId="21" borderId="1" xfId="0" applyFont="1" applyFill="1" applyBorder="1" applyAlignment="1">
      <alignment horizontal="justify" vertical="center" wrapText="1" readingOrder="1"/>
    </xf>
    <xf numFmtId="0" fontId="32" fillId="0" borderId="1" xfId="0" applyFont="1" applyBorder="1" applyAlignment="1">
      <alignment horizontal="center" vertical="center"/>
    </xf>
    <xf numFmtId="0" fontId="31" fillId="0" borderId="21" xfId="0" applyFont="1" applyBorder="1" applyAlignment="1">
      <alignment horizontal="center" vertical="center"/>
    </xf>
    <xf numFmtId="1" fontId="32" fillId="0" borderId="1" xfId="0" applyNumberFormat="1" applyFont="1" applyBorder="1" applyAlignment="1">
      <alignment horizontal="center" vertical="center"/>
    </xf>
    <xf numFmtId="1" fontId="32" fillId="0" borderId="21" xfId="0" applyNumberFormat="1" applyFont="1" applyBorder="1" applyAlignment="1">
      <alignment horizontal="center" vertical="center"/>
    </xf>
    <xf numFmtId="1" fontId="32" fillId="0" borderId="35" xfId="0" applyNumberFormat="1" applyFont="1" applyBorder="1" applyAlignment="1">
      <alignment horizontal="center" vertical="center"/>
    </xf>
    <xf numFmtId="0" fontId="1" fillId="0" borderId="1" xfId="1" applyFont="1" applyBorder="1" applyAlignment="1" applyProtection="1">
      <alignment horizontal="center" vertical="center" wrapText="1"/>
    </xf>
    <xf numFmtId="0" fontId="1" fillId="0" borderId="12" xfId="1" applyFont="1" applyFill="1" applyBorder="1" applyAlignment="1" applyProtection="1">
      <alignment horizontal="center" vertical="center" wrapText="1"/>
    </xf>
    <xf numFmtId="1" fontId="32" fillId="0" borderId="1" xfId="0" applyNumberFormat="1" applyFont="1" applyBorder="1" applyAlignment="1">
      <alignment horizontal="center" vertical="center"/>
    </xf>
    <xf numFmtId="0" fontId="1" fillId="0" borderId="1" xfId="0" applyFont="1" applyBorder="1" applyAlignment="1">
      <alignment horizontal="left" vertical="center"/>
    </xf>
    <xf numFmtId="0" fontId="1" fillId="0" borderId="1" xfId="1" applyFont="1" applyBorder="1" applyAlignment="1" applyProtection="1">
      <alignment horizontal="left" vertical="center" wrapText="1"/>
    </xf>
    <xf numFmtId="0" fontId="1" fillId="0" borderId="1" xfId="0" applyFont="1" applyBorder="1" applyAlignment="1">
      <alignment horizontal="justify" vertical="top"/>
    </xf>
    <xf numFmtId="0" fontId="1" fillId="0" borderId="0" xfId="0" applyFont="1" applyAlignment="1">
      <alignment horizontal="left" vertical="center"/>
    </xf>
    <xf numFmtId="0" fontId="1" fillId="0" borderId="1" xfId="0" applyFont="1" applyBorder="1" applyAlignment="1">
      <alignment vertical="center"/>
    </xf>
    <xf numFmtId="0" fontId="2" fillId="7" borderId="19"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2" fillId="7" borderId="19" xfId="0" applyFont="1" applyFill="1" applyBorder="1" applyAlignment="1">
      <alignment vertical="center" wrapText="1"/>
    </xf>
    <xf numFmtId="0" fontId="3" fillId="7" borderId="13" xfId="0" applyFont="1" applyFill="1" applyBorder="1" applyAlignment="1">
      <alignment horizontal="center" vertical="center" wrapText="1"/>
    </xf>
    <xf numFmtId="0" fontId="1" fillId="0" borderId="1" xfId="0" applyFont="1" applyFill="1" applyBorder="1" applyAlignment="1">
      <alignment horizontal="center" vertical="center" wrapText="1"/>
    </xf>
    <xf numFmtId="1" fontId="32" fillId="0" borderId="1" xfId="0" applyNumberFormat="1" applyFont="1" applyBorder="1" applyAlignment="1">
      <alignment horizontal="center" vertical="center"/>
    </xf>
    <xf numFmtId="1" fontId="3" fillId="7" borderId="19" xfId="0" applyNumberFormat="1" applyFont="1" applyFill="1" applyBorder="1" applyAlignment="1">
      <alignment vertical="center" wrapText="1"/>
    </xf>
    <xf numFmtId="1" fontId="3" fillId="7" borderId="12" xfId="0" applyNumberFormat="1" applyFont="1" applyFill="1" applyBorder="1" applyAlignment="1">
      <alignment vertical="center" wrapText="1"/>
    </xf>
    <xf numFmtId="1" fontId="3" fillId="7" borderId="46" xfId="0" applyNumberFormat="1" applyFont="1" applyFill="1" applyBorder="1" applyAlignment="1">
      <alignment vertical="center" wrapText="1"/>
    </xf>
    <xf numFmtId="1" fontId="3" fillId="18" borderId="19" xfId="0" applyNumberFormat="1" applyFont="1" applyFill="1" applyBorder="1" applyAlignment="1">
      <alignment vertical="center" wrapText="1"/>
    </xf>
    <xf numFmtId="1" fontId="3" fillId="18" borderId="12" xfId="0" applyNumberFormat="1" applyFont="1" applyFill="1" applyBorder="1" applyAlignment="1">
      <alignment vertical="center" wrapText="1"/>
    </xf>
    <xf numFmtId="1" fontId="3" fillId="18" borderId="46" xfId="0" applyNumberFormat="1" applyFont="1" applyFill="1" applyBorder="1" applyAlignment="1">
      <alignment vertical="center" wrapText="1"/>
    </xf>
    <xf numFmtId="0" fontId="6" fillId="0" borderId="1" xfId="0" applyFont="1" applyFill="1" applyBorder="1" applyAlignment="1">
      <alignment horizontal="justify" vertical="top" wrapText="1"/>
    </xf>
    <xf numFmtId="1" fontId="0" fillId="0" borderId="12" xfId="0" applyNumberFormat="1" applyFill="1" applyBorder="1" applyAlignment="1">
      <alignment horizontal="center" vertical="center" wrapText="1"/>
    </xf>
    <xf numFmtId="0" fontId="4" fillId="11" borderId="0" xfId="0" applyFont="1" applyFill="1" applyBorder="1" applyAlignment="1">
      <alignment vertical="center"/>
    </xf>
    <xf numFmtId="0" fontId="0" fillId="11" borderId="0" xfId="0" applyFill="1" applyBorder="1" applyAlignment="1"/>
    <xf numFmtId="0" fontId="0" fillId="0" borderId="0" xfId="0" applyBorder="1" applyAlignment="1">
      <alignment vertical="center"/>
    </xf>
    <xf numFmtId="0" fontId="3" fillId="11" borderId="1" xfId="0" applyFont="1" applyFill="1" applyBorder="1" applyAlignment="1">
      <alignment vertical="center"/>
    </xf>
    <xf numFmtId="0" fontId="3" fillId="11" borderId="32" xfId="0" applyFont="1" applyFill="1" applyBorder="1" applyAlignment="1">
      <alignment vertical="center"/>
    </xf>
    <xf numFmtId="0" fontId="41" fillId="20" borderId="22" xfId="0" applyFont="1" applyFill="1" applyBorder="1" applyAlignment="1">
      <alignment vertical="center"/>
    </xf>
    <xf numFmtId="0" fontId="41" fillId="0" borderId="13" xfId="0" applyFont="1" applyBorder="1" applyAlignment="1">
      <alignment horizontal="center" vertical="center"/>
    </xf>
    <xf numFmtId="0" fontId="41" fillId="0" borderId="1" xfId="0" applyFont="1" applyBorder="1" applyAlignment="1">
      <alignment horizontal="center" vertical="center"/>
    </xf>
    <xf numFmtId="0" fontId="41" fillId="0" borderId="1" xfId="0" applyFont="1" applyBorder="1" applyAlignment="1">
      <alignment horizontal="center" vertical="center"/>
    </xf>
    <xf numFmtId="0" fontId="3" fillId="11" borderId="1" xfId="0" applyFont="1" applyFill="1" applyBorder="1" applyAlignment="1">
      <alignment horizontal="center" vertical="center"/>
    </xf>
    <xf numFmtId="0" fontId="3" fillId="11" borderId="11" xfId="0" applyFont="1" applyFill="1" applyBorder="1" applyAlignment="1">
      <alignment horizontal="center" vertical="center"/>
    </xf>
    <xf numFmtId="0" fontId="0" fillId="11" borderId="1" xfId="0" applyFill="1" applyBorder="1" applyAlignment="1">
      <alignment horizontal="center"/>
    </xf>
    <xf numFmtId="0" fontId="3" fillId="11" borderId="1" xfId="0" applyFont="1" applyFill="1" applyBorder="1" applyAlignment="1">
      <alignment horizontal="center"/>
    </xf>
    <xf numFmtId="0" fontId="7" fillId="11" borderId="9"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0" fillId="11" borderId="0" xfId="0" applyFill="1" applyBorder="1" applyAlignment="1">
      <alignment horizontal="center"/>
    </xf>
    <xf numFmtId="0" fontId="3" fillId="11" borderId="0" xfId="0" applyFont="1" applyFill="1" applyBorder="1" applyAlignment="1">
      <alignment horizontal="center"/>
    </xf>
    <xf numFmtId="0" fontId="2" fillId="0" borderId="14" xfId="0" applyFont="1" applyFill="1" applyBorder="1" applyAlignment="1">
      <alignment horizontal="center" vertical="center"/>
    </xf>
    <xf numFmtId="0" fontId="7" fillId="11" borderId="0" xfId="0" applyFont="1" applyFill="1" applyBorder="1" applyAlignment="1">
      <alignment horizontal="center" vertical="center"/>
    </xf>
    <xf numFmtId="9" fontId="1" fillId="11" borderId="0" xfId="5" applyFont="1" applyFill="1" applyBorder="1" applyAlignment="1">
      <alignment horizontal="center"/>
    </xf>
    <xf numFmtId="9" fontId="3" fillId="11" borderId="0" xfId="5" applyFont="1" applyFill="1" applyBorder="1" applyAlignment="1">
      <alignment horizontal="center"/>
    </xf>
    <xf numFmtId="0" fontId="1" fillId="0" borderId="43" xfId="3" applyFont="1" applyFill="1" applyBorder="1" applyAlignment="1">
      <alignment horizontal="center"/>
    </xf>
    <xf numFmtId="0" fontId="1" fillId="0" borderId="32" xfId="3" applyFont="1" applyFill="1" applyBorder="1" applyAlignment="1">
      <alignment horizontal="center"/>
    </xf>
    <xf numFmtId="0" fontId="1" fillId="0" borderId="1" xfId="3" applyFont="1" applyFill="1" applyBorder="1" applyAlignment="1"/>
    <xf numFmtId="0" fontId="1" fillId="0" borderId="1" xfId="3" applyFont="1" applyFill="1" applyBorder="1" applyAlignment="1">
      <alignment horizontal="left"/>
    </xf>
    <xf numFmtId="0" fontId="1" fillId="0" borderId="57" xfId="3" applyFont="1" applyFill="1" applyBorder="1" applyAlignment="1">
      <alignment horizontal="center"/>
    </xf>
    <xf numFmtId="0" fontId="0" fillId="0" borderId="32" xfId="0" applyBorder="1" applyAlignment="1">
      <alignment horizontal="center"/>
    </xf>
    <xf numFmtId="0" fontId="47" fillId="32" borderId="33" xfId="0" applyFont="1" applyFill="1" applyBorder="1" applyAlignment="1">
      <alignment horizontal="center"/>
    </xf>
    <xf numFmtId="0" fontId="0" fillId="19" borderId="33" xfId="0" applyFill="1" applyBorder="1" applyAlignment="1">
      <alignment horizontal="center"/>
    </xf>
    <xf numFmtId="0" fontId="46" fillId="32" borderId="44" xfId="0" applyFont="1" applyFill="1" applyBorder="1" applyAlignment="1">
      <alignment horizontal="center"/>
    </xf>
    <xf numFmtId="0" fontId="0" fillId="21" borderId="1" xfId="0" applyFill="1" applyBorder="1" applyAlignment="1">
      <alignment horizontal="center"/>
    </xf>
    <xf numFmtId="0" fontId="49" fillId="21" borderId="1" xfId="0" applyFont="1" applyFill="1" applyBorder="1" applyAlignment="1">
      <alignment horizontal="center" vertical="center"/>
    </xf>
    <xf numFmtId="0" fontId="0" fillId="21" borderId="1" xfId="0" applyFill="1" applyBorder="1" applyAlignment="1">
      <alignment horizontal="center" vertical="center"/>
    </xf>
    <xf numFmtId="0" fontId="49" fillId="21" borderId="1" xfId="0" applyFont="1" applyFill="1" applyBorder="1" applyAlignment="1">
      <alignment horizontal="center"/>
    </xf>
    <xf numFmtId="0" fontId="1" fillId="21" borderId="1" xfId="3" applyFont="1" applyFill="1" applyBorder="1" applyAlignment="1">
      <alignment horizontal="center"/>
    </xf>
    <xf numFmtId="0" fontId="1" fillId="0" borderId="0" xfId="0" applyFont="1" applyAlignment="1">
      <alignment horizontal="center" vertical="center"/>
    </xf>
    <xf numFmtId="0" fontId="2" fillId="7" borderId="1" xfId="0" applyFont="1" applyFill="1" applyBorder="1" applyAlignment="1">
      <alignment horizontal="center" vertical="center" wrapText="1"/>
    </xf>
    <xf numFmtId="0" fontId="1" fillId="17" borderId="0" xfId="0" applyFont="1" applyFill="1" applyBorder="1" applyAlignment="1">
      <alignment horizontal="left" vertical="center"/>
    </xf>
    <xf numFmtId="0" fontId="1" fillId="12" borderId="15" xfId="1" applyFont="1" applyFill="1" applyBorder="1" applyAlignment="1" applyProtection="1">
      <alignment horizontal="left"/>
    </xf>
    <xf numFmtId="0" fontId="1" fillId="17" borderId="15" xfId="0" applyFont="1" applyFill="1" applyBorder="1" applyAlignment="1">
      <alignment horizontal="left" vertical="center"/>
    </xf>
    <xf numFmtId="0" fontId="1" fillId="17" borderId="3" xfId="0" applyFont="1" applyFill="1" applyBorder="1" applyAlignment="1">
      <alignment horizontal="left" vertical="center"/>
    </xf>
    <xf numFmtId="0" fontId="0" fillId="17" borderId="0" xfId="0" applyFill="1" applyBorder="1" applyAlignment="1">
      <alignment horizontal="left" vertical="center"/>
    </xf>
    <xf numFmtId="0" fontId="1" fillId="12" borderId="15" xfId="1" applyFont="1" applyFill="1" applyBorder="1" applyAlignment="1" applyProtection="1"/>
    <xf numFmtId="0" fontId="8" fillId="12" borderId="4" xfId="1" applyFill="1" applyBorder="1" applyAlignment="1" applyProtection="1"/>
    <xf numFmtId="0" fontId="8" fillId="12" borderId="14" xfId="1" applyFill="1" applyBorder="1" applyAlignment="1" applyProtection="1"/>
    <xf numFmtId="0" fontId="8" fillId="12" borderId="6" xfId="1" applyFill="1" applyBorder="1" applyAlignment="1" applyProtection="1"/>
    <xf numFmtId="0" fontId="0" fillId="8" borderId="5" xfId="0" applyFill="1" applyBorder="1"/>
    <xf numFmtId="0" fontId="50" fillId="12" borderId="15" xfId="1" applyFont="1" applyFill="1" applyBorder="1" applyAlignment="1" applyProtection="1"/>
    <xf numFmtId="0" fontId="2" fillId="12" borderId="7" xfId="1" applyFont="1" applyFill="1" applyBorder="1" applyAlignment="1" applyProtection="1">
      <alignment horizontal="center"/>
    </xf>
    <xf numFmtId="0" fontId="2" fillId="12" borderId="4" xfId="1" applyFont="1" applyFill="1" applyBorder="1" applyAlignment="1" applyProtection="1">
      <alignment horizontal="center"/>
    </xf>
    <xf numFmtId="0" fontId="0" fillId="8" borderId="7" xfId="0" applyFill="1" applyBorder="1" applyAlignment="1">
      <alignment horizontal="left"/>
    </xf>
    <xf numFmtId="0" fontId="0" fillId="8" borderId="0" xfId="0" applyFill="1" applyBorder="1" applyAlignment="1">
      <alignment horizontal="left"/>
    </xf>
    <xf numFmtId="0" fontId="0" fillId="8" borderId="3" xfId="0" applyFill="1" applyBorder="1" applyAlignment="1">
      <alignment horizontal="left"/>
    </xf>
    <xf numFmtId="0" fontId="0" fillId="8" borderId="15" xfId="0" applyFill="1" applyBorder="1" applyAlignment="1">
      <alignment horizontal="left"/>
    </xf>
    <xf numFmtId="0" fontId="0" fillId="8" borderId="5" xfId="0" applyFill="1" applyBorder="1" applyAlignment="1">
      <alignment horizontal="left"/>
    </xf>
    <xf numFmtId="0" fontId="0" fillId="9" borderId="0" xfId="0" applyFill="1" applyBorder="1" applyAlignment="1">
      <alignment horizontal="left"/>
    </xf>
    <xf numFmtId="0" fontId="0" fillId="9" borderId="3" xfId="0" applyFill="1" applyBorder="1" applyAlignment="1">
      <alignment horizontal="left"/>
    </xf>
    <xf numFmtId="0" fontId="0" fillId="9" borderId="15" xfId="0" applyFill="1" applyBorder="1" applyAlignment="1">
      <alignment horizontal="left"/>
    </xf>
    <xf numFmtId="0" fontId="1" fillId="12" borderId="3" xfId="1" applyFont="1" applyFill="1" applyBorder="1" applyAlignment="1" applyProtection="1">
      <alignment horizontal="left"/>
    </xf>
    <xf numFmtId="0" fontId="1" fillId="8" borderId="15" xfId="0" applyFont="1" applyFill="1" applyBorder="1" applyAlignment="1">
      <alignment horizontal="left"/>
    </xf>
    <xf numFmtId="0" fontId="1" fillId="9" borderId="3" xfId="0" applyFont="1" applyFill="1" applyBorder="1" applyAlignment="1">
      <alignment horizontal="left"/>
    </xf>
    <xf numFmtId="0" fontId="1" fillId="9" borderId="15" xfId="0" applyFont="1" applyFill="1" applyBorder="1" applyAlignment="1">
      <alignment horizontal="left"/>
    </xf>
    <xf numFmtId="0" fontId="1" fillId="9" borderId="3" xfId="0" applyFont="1" applyFill="1" applyBorder="1" applyAlignment="1">
      <alignment horizontal="left" vertical="center"/>
    </xf>
    <xf numFmtId="0" fontId="1" fillId="9" borderId="15" xfId="0" applyFont="1" applyFill="1" applyBorder="1" applyAlignment="1">
      <alignment horizontal="left" vertical="center"/>
    </xf>
    <xf numFmtId="0" fontId="1" fillId="8" borderId="3" xfId="0" applyFont="1" applyFill="1" applyBorder="1" applyAlignment="1">
      <alignment vertical="center"/>
    </xf>
    <xf numFmtId="0" fontId="1" fillId="8" borderId="15" xfId="0" applyFont="1" applyFill="1" applyBorder="1" applyAlignment="1">
      <alignment vertical="center"/>
    </xf>
    <xf numFmtId="0" fontId="0" fillId="9" borderId="3" xfId="0" applyFill="1" applyBorder="1" applyAlignment="1">
      <alignment horizontal="left" vertical="center"/>
    </xf>
    <xf numFmtId="0" fontId="14" fillId="12" borderId="3" xfId="1" applyFont="1" applyFill="1" applyBorder="1" applyAlignment="1" applyProtection="1">
      <alignment horizontal="left"/>
    </xf>
    <xf numFmtId="0" fontId="14" fillId="12" borderId="15" xfId="1" applyFont="1" applyFill="1" applyBorder="1" applyAlignment="1" applyProtection="1">
      <alignment horizontal="left"/>
    </xf>
    <xf numFmtId="0" fontId="1" fillId="12" borderId="15" xfId="0" applyFont="1" applyFill="1" applyBorder="1" applyAlignment="1">
      <alignment horizontal="left"/>
    </xf>
    <xf numFmtId="0" fontId="1" fillId="17" borderId="0" xfId="0" applyFont="1" applyFill="1" applyBorder="1" applyAlignment="1">
      <alignment vertical="center"/>
    </xf>
    <xf numFmtId="0" fontId="31" fillId="0" borderId="0" xfId="0" applyFont="1" applyAlignment="1">
      <alignment horizontal="center" vertical="center"/>
    </xf>
    <xf numFmtId="0" fontId="31" fillId="21" borderId="1" xfId="0" applyFont="1" applyFill="1" applyBorder="1" applyAlignment="1">
      <alignment horizontal="justify" vertical="center" wrapText="1"/>
    </xf>
    <xf numFmtId="0" fontId="31" fillId="0" borderId="1" xfId="1" applyFont="1" applyFill="1" applyBorder="1" applyAlignment="1" applyProtection="1">
      <alignment horizontal="justify" vertical="center" wrapText="1"/>
    </xf>
    <xf numFmtId="0" fontId="31" fillId="11" borderId="1" xfId="0" applyFont="1" applyFill="1" applyBorder="1" applyAlignment="1">
      <alignment horizontal="center" vertical="center"/>
    </xf>
    <xf numFmtId="1" fontId="3" fillId="7" borderId="1" xfId="0" applyNumberFormat="1" applyFont="1" applyFill="1" applyBorder="1" applyAlignment="1">
      <alignment horizontal="center" vertical="center" wrapText="1"/>
    </xf>
    <xf numFmtId="1" fontId="3" fillId="18" borderId="1"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4" fillId="12" borderId="16" xfId="1" applyFont="1" applyFill="1" applyBorder="1" applyAlignment="1" applyProtection="1">
      <alignment horizontal="center" vertical="center"/>
    </xf>
    <xf numFmtId="0" fontId="4" fillId="17" borderId="16" xfId="0" applyFont="1" applyFill="1" applyBorder="1" applyAlignment="1">
      <alignment horizontal="center" vertical="center"/>
    </xf>
    <xf numFmtId="0" fontId="4" fillId="12" borderId="16" xfId="0" applyFont="1" applyFill="1" applyBorder="1" applyAlignment="1">
      <alignment horizontal="center" vertical="center"/>
    </xf>
    <xf numFmtId="0" fontId="4" fillId="11" borderId="16" xfId="0" applyFont="1" applyFill="1" applyBorder="1" applyAlignment="1">
      <alignment horizontal="center" vertical="center"/>
    </xf>
    <xf numFmtId="0" fontId="4" fillId="11" borderId="16" xfId="0" applyFont="1" applyFill="1" applyBorder="1" applyAlignment="1">
      <alignment horizontal="right" vertical="center"/>
    </xf>
    <xf numFmtId="0" fontId="4" fillId="11" borderId="48" xfId="0" applyFont="1" applyFill="1" applyBorder="1" applyAlignment="1">
      <alignment horizontal="center" vertical="center"/>
    </xf>
    <xf numFmtId="0" fontId="4" fillId="8" borderId="31" xfId="0" applyFont="1" applyFill="1" applyBorder="1" applyAlignment="1">
      <alignment horizontal="center" vertical="center"/>
    </xf>
    <xf numFmtId="0" fontId="4" fillId="8" borderId="16" xfId="0" applyFont="1" applyFill="1" applyBorder="1" applyAlignment="1">
      <alignment horizontal="center" vertical="center"/>
    </xf>
    <xf numFmtId="0" fontId="4" fillId="16" borderId="16" xfId="0" applyFont="1" applyFill="1" applyBorder="1" applyAlignment="1">
      <alignment horizontal="center" vertical="center"/>
    </xf>
    <xf numFmtId="0" fontId="4" fillId="11" borderId="0" xfId="0" applyFont="1" applyFill="1" applyBorder="1" applyAlignment="1">
      <alignment horizontal="center" vertical="center"/>
    </xf>
    <xf numFmtId="0" fontId="1" fillId="0" borderId="21" xfId="0" applyFont="1" applyBorder="1" applyAlignment="1">
      <alignment horizontal="justify" vertical="center" wrapText="1"/>
    </xf>
    <xf numFmtId="0" fontId="14" fillId="0" borderId="21" xfId="1" applyFont="1" applyBorder="1" applyAlignment="1" applyProtection="1">
      <alignment horizontal="justify" vertical="center" wrapText="1"/>
    </xf>
    <xf numFmtId="0" fontId="14" fillId="0" borderId="1" xfId="1" applyFont="1" applyBorder="1" applyAlignment="1" applyProtection="1">
      <alignment horizontal="justify" vertical="center" wrapText="1"/>
    </xf>
    <xf numFmtId="0" fontId="14" fillId="0" borderId="35" xfId="1" applyFont="1" applyBorder="1" applyAlignment="1" applyProtection="1">
      <alignment horizontal="justify" vertical="center" wrapText="1"/>
    </xf>
    <xf numFmtId="0" fontId="1" fillId="29" borderId="1" xfId="0" applyFont="1" applyFill="1" applyBorder="1" applyAlignment="1">
      <alignment horizontal="justify" vertical="center" wrapText="1"/>
    </xf>
    <xf numFmtId="0" fontId="0" fillId="29" borderId="1" xfId="0" applyFill="1" applyBorder="1" applyAlignment="1">
      <alignment horizontal="justify" vertical="center" wrapText="1"/>
    </xf>
    <xf numFmtId="0" fontId="1" fillId="29" borderId="1" xfId="0" applyFont="1" applyFill="1" applyBorder="1" applyAlignment="1">
      <alignment horizontal="left" vertical="center" wrapText="1"/>
    </xf>
    <xf numFmtId="0" fontId="4" fillId="12" borderId="51" xfId="0" applyFont="1" applyFill="1" applyBorder="1" applyAlignment="1">
      <alignment horizontal="center" vertical="center"/>
    </xf>
    <xf numFmtId="0" fontId="4" fillId="12" borderId="21" xfId="0" applyFont="1" applyFill="1" applyBorder="1" applyAlignment="1">
      <alignment horizontal="center" vertical="center"/>
    </xf>
    <xf numFmtId="0" fontId="4" fillId="12" borderId="56" xfId="0" applyFont="1" applyFill="1" applyBorder="1" applyAlignment="1">
      <alignment horizontal="center" vertical="center"/>
    </xf>
    <xf numFmtId="0" fontId="4" fillId="12" borderId="32" xfId="0" applyFont="1" applyFill="1" applyBorder="1" applyAlignment="1">
      <alignment horizontal="center" vertical="center"/>
    </xf>
    <xf numFmtId="0" fontId="4" fillId="12" borderId="1" xfId="0" applyFont="1" applyFill="1" applyBorder="1" applyAlignment="1">
      <alignment horizontal="center" vertical="center"/>
    </xf>
    <xf numFmtId="0" fontId="4" fillId="12" borderId="33" xfId="0" applyFont="1" applyFill="1" applyBorder="1" applyAlignment="1">
      <alignment horizontal="center" vertical="center"/>
    </xf>
    <xf numFmtId="0" fontId="0" fillId="8" borderId="9" xfId="0" applyFill="1" applyBorder="1" applyAlignment="1">
      <alignment horizontal="center"/>
    </xf>
    <xf numFmtId="0" fontId="0" fillId="8" borderId="10" xfId="0" applyFill="1" applyBorder="1" applyAlignment="1">
      <alignment horizontal="center"/>
    </xf>
    <xf numFmtId="0" fontId="0" fillId="8" borderId="37" xfId="0" applyFill="1" applyBorder="1" applyAlignment="1">
      <alignment horizontal="center"/>
    </xf>
    <xf numFmtId="0" fontId="3" fillId="11" borderId="32" xfId="0" applyFont="1" applyFill="1" applyBorder="1" applyAlignment="1">
      <alignment horizontal="center" vertical="center"/>
    </xf>
    <xf numFmtId="0" fontId="3" fillId="11" borderId="1" xfId="0" applyFont="1" applyFill="1" applyBorder="1" applyAlignment="1">
      <alignment horizontal="center" vertical="center"/>
    </xf>
    <xf numFmtId="0" fontId="3" fillId="11" borderId="34" xfId="0" applyFont="1" applyFill="1" applyBorder="1" applyAlignment="1">
      <alignment horizontal="center" vertical="center"/>
    </xf>
    <xf numFmtId="0" fontId="3" fillId="11" borderId="35" xfId="0" applyFont="1" applyFill="1" applyBorder="1" applyAlignment="1">
      <alignment horizontal="center" vertical="center"/>
    </xf>
    <xf numFmtId="0" fontId="0" fillId="9" borderId="1" xfId="0" applyFill="1" applyBorder="1" applyAlignment="1">
      <alignment horizontal="center"/>
    </xf>
    <xf numFmtId="0" fontId="0" fillId="9" borderId="33" xfId="0" applyFill="1" applyBorder="1" applyAlignment="1">
      <alignment horizontal="center"/>
    </xf>
    <xf numFmtId="0" fontId="0" fillId="12" borderId="1" xfId="0" applyFill="1" applyBorder="1" applyAlignment="1">
      <alignment horizontal="center"/>
    </xf>
    <xf numFmtId="0" fontId="0" fillId="12" borderId="33" xfId="0" applyFill="1" applyBorder="1" applyAlignment="1">
      <alignment horizontal="center"/>
    </xf>
    <xf numFmtId="0" fontId="0" fillId="17" borderId="35" xfId="0" applyFill="1" applyBorder="1" applyAlignment="1">
      <alignment horizontal="center" vertical="center"/>
    </xf>
    <xf numFmtId="0" fontId="0" fillId="17" borderId="36" xfId="0" applyFill="1" applyBorder="1" applyAlignment="1">
      <alignment horizontal="center" vertical="center"/>
    </xf>
    <xf numFmtId="0" fontId="41" fillId="20" borderId="16" xfId="0" applyFont="1" applyFill="1" applyBorder="1" applyAlignment="1">
      <alignment horizontal="center" vertical="center"/>
    </xf>
    <xf numFmtId="0" fontId="41" fillId="20" borderId="17" xfId="0" applyFont="1" applyFill="1" applyBorder="1" applyAlignment="1">
      <alignment horizontal="center" vertical="center"/>
    </xf>
    <xf numFmtId="0" fontId="41" fillId="20" borderId="18" xfId="0" applyFont="1" applyFill="1" applyBorder="1" applyAlignment="1">
      <alignment horizontal="center" vertical="center"/>
    </xf>
    <xf numFmtId="0" fontId="40" fillId="0" borderId="1" xfId="0" applyFont="1" applyBorder="1" applyAlignment="1">
      <alignment horizontal="center" vertical="center"/>
    </xf>
    <xf numFmtId="0" fontId="43" fillId="0" borderId="9" xfId="0" applyFont="1" applyBorder="1" applyAlignment="1">
      <alignment horizontal="justify" vertical="top" wrapText="1"/>
    </xf>
    <xf numFmtId="0" fontId="43" fillId="0" borderId="10" xfId="0" applyFont="1" applyBorder="1" applyAlignment="1">
      <alignment horizontal="justify" vertical="top" wrapText="1"/>
    </xf>
    <xf numFmtId="0" fontId="43" fillId="0" borderId="2" xfId="0" applyFont="1" applyBorder="1" applyAlignment="1">
      <alignment horizontal="justify" vertical="top" wrapText="1"/>
    </xf>
    <xf numFmtId="0" fontId="43" fillId="0" borderId="35" xfId="0" applyFont="1" applyBorder="1" applyAlignment="1">
      <alignment horizontal="center" vertical="center" wrapText="1"/>
    </xf>
    <xf numFmtId="0" fontId="43" fillId="0" borderId="36" xfId="0" applyFont="1" applyBorder="1" applyAlignment="1">
      <alignment horizontal="center" vertical="center" wrapText="1"/>
    </xf>
    <xf numFmtId="0" fontId="43" fillId="0" borderId="39" xfId="0" applyFont="1" applyBorder="1" applyAlignment="1">
      <alignment horizontal="justify" vertical="top" wrapText="1"/>
    </xf>
    <xf numFmtId="0" fontId="43" fillId="0" borderId="40" xfId="0" applyFont="1" applyBorder="1" applyAlignment="1">
      <alignment horizontal="justify" vertical="top" wrapText="1"/>
    </xf>
    <xf numFmtId="0" fontId="43" fillId="0" borderId="42" xfId="0" applyFont="1" applyBorder="1" applyAlignment="1">
      <alignment horizontal="justify" vertical="top" wrapText="1"/>
    </xf>
    <xf numFmtId="0" fontId="40" fillId="0" borderId="35" xfId="0" applyFont="1" applyBorder="1" applyAlignment="1">
      <alignment horizontal="center" vertical="center"/>
    </xf>
    <xf numFmtId="0" fontId="43" fillId="0" borderId="1" xfId="0" applyFont="1" applyBorder="1" applyAlignment="1">
      <alignment horizontal="center" vertical="center" wrapText="1"/>
    </xf>
    <xf numFmtId="0" fontId="43" fillId="0" borderId="33" xfId="0" applyFont="1" applyBorder="1" applyAlignment="1">
      <alignment horizontal="center" vertical="center" wrapText="1"/>
    </xf>
    <xf numFmtId="0" fontId="41" fillId="0" borderId="1" xfId="0" applyFont="1" applyBorder="1" applyAlignment="1">
      <alignment horizontal="center" vertical="center"/>
    </xf>
    <xf numFmtId="49" fontId="40" fillId="11" borderId="1" xfId="0" applyNumberFormat="1" applyFont="1" applyFill="1" applyBorder="1" applyAlignment="1">
      <alignment horizontal="justify" vertical="top" wrapText="1"/>
    </xf>
    <xf numFmtId="49" fontId="40" fillId="11" borderId="1" xfId="0" applyNumberFormat="1" applyFont="1" applyFill="1" applyBorder="1" applyAlignment="1">
      <alignment horizontal="justify" vertical="top"/>
    </xf>
    <xf numFmtId="49" fontId="40" fillId="11" borderId="9" xfId="0" applyNumberFormat="1" applyFont="1" applyFill="1" applyBorder="1" applyAlignment="1">
      <alignment horizontal="justify" vertical="top" wrapText="1"/>
    </xf>
    <xf numFmtId="49" fontId="40" fillId="11" borderId="10" xfId="0" applyNumberFormat="1" applyFont="1" applyFill="1" applyBorder="1" applyAlignment="1">
      <alignment horizontal="justify" vertical="top"/>
    </xf>
    <xf numFmtId="49" fontId="40" fillId="11" borderId="2" xfId="0" applyNumberFormat="1" applyFont="1" applyFill="1" applyBorder="1" applyAlignment="1">
      <alignment horizontal="justify" vertical="top"/>
    </xf>
    <xf numFmtId="0" fontId="41" fillId="0" borderId="13" xfId="0" applyFont="1" applyBorder="1" applyAlignment="1">
      <alignment horizontal="center" vertical="center"/>
    </xf>
    <xf numFmtId="49" fontId="40" fillId="11" borderId="13" xfId="0" applyNumberFormat="1" applyFont="1" applyFill="1" applyBorder="1" applyAlignment="1">
      <alignment horizontal="justify" vertical="top" wrapText="1"/>
    </xf>
    <xf numFmtId="49" fontId="40" fillId="11" borderId="13" xfId="0" applyNumberFormat="1" applyFont="1" applyFill="1" applyBorder="1" applyAlignment="1">
      <alignment horizontal="justify" vertical="top"/>
    </xf>
    <xf numFmtId="0" fontId="36" fillId="20" borderId="16" xfId="0" applyFont="1" applyFill="1" applyBorder="1" applyAlignment="1">
      <alignment horizontal="center" vertical="center"/>
    </xf>
    <xf numFmtId="0" fontId="36" fillId="20" borderId="17" xfId="0" applyFont="1" applyFill="1" applyBorder="1" applyAlignment="1">
      <alignment horizontal="center" vertical="center"/>
    </xf>
    <xf numFmtId="0" fontId="36" fillId="20" borderId="18" xfId="0" applyFont="1" applyFill="1" applyBorder="1" applyAlignment="1">
      <alignment horizontal="center" vertical="center"/>
    </xf>
    <xf numFmtId="0" fontId="4" fillId="11" borderId="0" xfId="0" applyFont="1" applyFill="1" applyBorder="1" applyAlignment="1">
      <alignment horizontal="center" vertical="center"/>
    </xf>
    <xf numFmtId="0" fontId="3" fillId="8" borderId="9" xfId="0" applyFont="1" applyFill="1" applyBorder="1" applyAlignment="1">
      <alignment horizontal="center" vertical="center"/>
    </xf>
    <xf numFmtId="0" fontId="3" fillId="8" borderId="10" xfId="0" applyFont="1" applyFill="1" applyBorder="1" applyAlignment="1">
      <alignment horizontal="center" vertical="center"/>
    </xf>
    <xf numFmtId="0" fontId="3" fillId="8" borderId="2" xfId="0" applyFont="1" applyFill="1" applyBorder="1" applyAlignment="1">
      <alignment horizontal="center" vertical="center"/>
    </xf>
    <xf numFmtId="0" fontId="4" fillId="11" borderId="8" xfId="0" applyFont="1" applyFill="1" applyBorder="1" applyAlignment="1">
      <alignment horizontal="center" vertical="center"/>
    </xf>
    <xf numFmtId="0" fontId="4" fillId="11" borderId="12" xfId="0" applyFont="1" applyFill="1" applyBorder="1" applyAlignment="1">
      <alignment horizontal="center" vertical="center" textRotation="90"/>
    </xf>
    <xf numFmtId="0" fontId="4" fillId="11" borderId="13" xfId="0" applyFont="1" applyFill="1" applyBorder="1" applyAlignment="1">
      <alignment horizontal="center" vertical="center" textRotation="90"/>
    </xf>
    <xf numFmtId="0" fontId="3" fillId="11" borderId="12" xfId="0" applyFont="1" applyFill="1" applyBorder="1" applyAlignment="1">
      <alignment horizontal="center" vertical="center" textRotation="91"/>
    </xf>
    <xf numFmtId="0" fontId="3" fillId="11" borderId="12" xfId="0" applyFont="1" applyFill="1" applyBorder="1" applyAlignment="1">
      <alignment horizontal="center" vertical="center"/>
    </xf>
    <xf numFmtId="0" fontId="3" fillId="11" borderId="13" xfId="0" applyFont="1" applyFill="1" applyBorder="1" applyAlignment="1">
      <alignment horizontal="center" vertical="center"/>
    </xf>
    <xf numFmtId="0" fontId="3" fillId="9" borderId="9" xfId="0" applyFont="1" applyFill="1" applyBorder="1" applyAlignment="1">
      <alignment horizontal="center"/>
    </xf>
    <xf numFmtId="0" fontId="3" fillId="9" borderId="10" xfId="0" applyFont="1" applyFill="1" applyBorder="1" applyAlignment="1">
      <alignment horizontal="center"/>
    </xf>
    <xf numFmtId="0" fontId="3" fillId="11" borderId="11" xfId="0" applyFont="1" applyFill="1" applyBorder="1" applyAlignment="1">
      <alignment horizontal="center" vertical="center" textRotation="91"/>
    </xf>
    <xf numFmtId="0" fontId="3" fillId="11" borderId="13" xfId="0" applyFont="1" applyFill="1" applyBorder="1" applyAlignment="1">
      <alignment horizontal="center" vertical="center" textRotation="91"/>
    </xf>
    <xf numFmtId="0" fontId="3" fillId="11" borderId="11" xfId="0" applyFont="1" applyFill="1" applyBorder="1" applyAlignment="1">
      <alignment horizontal="center" vertical="center"/>
    </xf>
    <xf numFmtId="0" fontId="3" fillId="12" borderId="9" xfId="1" applyFont="1" applyFill="1" applyBorder="1" applyAlignment="1" applyProtection="1">
      <alignment horizontal="center"/>
    </xf>
    <xf numFmtId="0" fontId="3" fillId="12" borderId="10" xfId="1" applyFont="1" applyFill="1" applyBorder="1" applyAlignment="1" applyProtection="1">
      <alignment horizontal="center"/>
    </xf>
    <xf numFmtId="0" fontId="3" fillId="12" borderId="2" xfId="1" applyFont="1" applyFill="1" applyBorder="1" applyAlignment="1" applyProtection="1">
      <alignment horizontal="center"/>
    </xf>
    <xf numFmtId="0" fontId="0" fillId="8" borderId="8" xfId="0" applyFill="1" applyBorder="1" applyAlignment="1">
      <alignment horizontal="center"/>
    </xf>
    <xf numFmtId="0" fontId="0" fillId="8" borderId="6" xfId="0" applyFill="1" applyBorder="1" applyAlignment="1">
      <alignment horizontal="center"/>
    </xf>
    <xf numFmtId="0" fontId="3" fillId="17" borderId="9" xfId="0" applyFont="1" applyFill="1" applyBorder="1" applyAlignment="1">
      <alignment horizontal="center" vertical="center"/>
    </xf>
    <xf numFmtId="0" fontId="3" fillId="17" borderId="10" xfId="0" applyFont="1" applyFill="1" applyBorder="1" applyAlignment="1">
      <alignment horizontal="center" vertical="center"/>
    </xf>
    <xf numFmtId="0" fontId="3" fillId="17" borderId="2" xfId="0" applyFont="1" applyFill="1" applyBorder="1" applyAlignment="1">
      <alignment horizontal="center" vertical="center"/>
    </xf>
    <xf numFmtId="0" fontId="3" fillId="9" borderId="2" xfId="0" applyFont="1" applyFill="1" applyBorder="1" applyAlignment="1">
      <alignment horizontal="center"/>
    </xf>
    <xf numFmtId="0" fontId="3" fillId="11" borderId="9" xfId="0" applyFont="1" applyFill="1" applyBorder="1" applyAlignment="1">
      <alignment horizontal="center" vertical="center"/>
    </xf>
    <xf numFmtId="0" fontId="3" fillId="11" borderId="10" xfId="0" applyFont="1" applyFill="1" applyBorder="1" applyAlignment="1">
      <alignment horizontal="center" vertical="center"/>
    </xf>
    <xf numFmtId="0" fontId="3" fillId="11" borderId="2" xfId="0" applyFont="1" applyFill="1" applyBorder="1" applyAlignment="1">
      <alignment horizontal="center" vertical="center"/>
    </xf>
    <xf numFmtId="0" fontId="43" fillId="0" borderId="13" xfId="0" applyFont="1" applyBorder="1" applyAlignment="1">
      <alignment horizontal="center" vertical="center" wrapText="1"/>
    </xf>
    <xf numFmtId="0" fontId="43" fillId="0" borderId="44" xfId="0" applyFont="1" applyBorder="1" applyAlignment="1">
      <alignment horizontal="center" vertical="center" wrapText="1"/>
    </xf>
    <xf numFmtId="0" fontId="4" fillId="11" borderId="9" xfId="0" applyFont="1" applyFill="1" applyBorder="1" applyAlignment="1">
      <alignment horizontal="center" vertical="center"/>
    </xf>
    <xf numFmtId="0" fontId="4" fillId="11" borderId="10" xfId="0" applyFont="1" applyFill="1" applyBorder="1" applyAlignment="1">
      <alignment horizontal="center" vertical="center"/>
    </xf>
    <xf numFmtId="0" fontId="4" fillId="11" borderId="2" xfId="0" applyFont="1" applyFill="1" applyBorder="1" applyAlignment="1">
      <alignment horizontal="center" vertical="center"/>
    </xf>
    <xf numFmtId="0" fontId="39" fillId="31" borderId="16" xfId="0" applyFont="1" applyFill="1" applyBorder="1" applyAlignment="1">
      <alignment horizontal="center" vertical="center"/>
    </xf>
    <xf numFmtId="0" fontId="39" fillId="31" borderId="17" xfId="0" applyFont="1" applyFill="1" applyBorder="1" applyAlignment="1">
      <alignment horizontal="center" vertical="center"/>
    </xf>
    <xf numFmtId="0" fontId="39" fillId="31" borderId="18" xfId="0" applyFont="1" applyFill="1" applyBorder="1" applyAlignment="1">
      <alignment horizontal="center" vertical="center"/>
    </xf>
    <xf numFmtId="0" fontId="4" fillId="31" borderId="46" xfId="0" applyFont="1" applyFill="1" applyBorder="1" applyAlignment="1">
      <alignment horizontal="center" vertical="center"/>
    </xf>
    <xf numFmtId="0" fontId="40" fillId="0" borderId="13" xfId="0" applyFont="1" applyBorder="1" applyAlignment="1">
      <alignment horizontal="center" vertical="center"/>
    </xf>
    <xf numFmtId="0" fontId="43" fillId="0" borderId="5" xfId="0" applyFont="1" applyBorder="1" applyAlignment="1">
      <alignment horizontal="justify" vertical="top" wrapText="1"/>
    </xf>
    <xf numFmtId="0" fontId="43" fillId="0" borderId="8" xfId="0" applyFont="1" applyBorder="1" applyAlignment="1">
      <alignment horizontal="justify" vertical="top" wrapText="1"/>
    </xf>
    <xf numFmtId="0" fontId="43" fillId="0" borderId="6" xfId="0" applyFont="1" applyBorder="1" applyAlignment="1">
      <alignment horizontal="justify" vertical="top" wrapText="1"/>
    </xf>
    <xf numFmtId="0" fontId="39" fillId="31" borderId="28" xfId="0" applyFont="1" applyFill="1" applyBorder="1" applyAlignment="1">
      <alignment horizontal="center" vertical="center"/>
    </xf>
    <xf numFmtId="0" fontId="39" fillId="31" borderId="23" xfId="0" applyFont="1" applyFill="1" applyBorder="1" applyAlignment="1">
      <alignment horizontal="center" vertical="center"/>
    </xf>
    <xf numFmtId="0" fontId="39" fillId="31" borderId="29" xfId="0" applyFont="1" applyFill="1" applyBorder="1" applyAlignment="1">
      <alignment horizontal="center" vertical="center"/>
    </xf>
    <xf numFmtId="0" fontId="39" fillId="31" borderId="30" xfId="0" applyFont="1" applyFill="1" applyBorder="1" applyAlignment="1">
      <alignment horizontal="center" vertical="center"/>
    </xf>
    <xf numFmtId="0" fontId="0" fillId="8" borderId="0" xfId="0" applyFill="1" applyBorder="1" applyAlignment="1">
      <alignment horizontal="center"/>
    </xf>
    <xf numFmtId="0" fontId="0" fillId="8" borderId="14" xfId="0" applyFill="1" applyBorder="1" applyAlignment="1">
      <alignment horizontal="center"/>
    </xf>
    <xf numFmtId="0" fontId="34" fillId="24" borderId="11" xfId="0" applyFont="1" applyFill="1" applyBorder="1" applyAlignment="1">
      <alignment horizontal="center" vertical="center" wrapText="1"/>
    </xf>
    <xf numFmtId="0" fontId="34" fillId="24" borderId="12" xfId="0" applyFont="1" applyFill="1" applyBorder="1" applyAlignment="1">
      <alignment horizontal="center" vertical="center" wrapText="1"/>
    </xf>
    <xf numFmtId="0" fontId="34" fillId="24" borderId="13" xfId="0" applyFont="1" applyFill="1" applyBorder="1" applyAlignment="1">
      <alignment horizontal="center" vertical="center" wrapText="1"/>
    </xf>
    <xf numFmtId="1" fontId="34" fillId="0" borderId="11" xfId="6" applyNumberFormat="1" applyFont="1" applyFill="1" applyBorder="1" applyAlignment="1">
      <alignment horizontal="center" vertical="center" wrapText="1"/>
    </xf>
    <xf numFmtId="1" fontId="34" fillId="0" borderId="12" xfId="6" applyNumberFormat="1" applyFont="1" applyFill="1" applyBorder="1" applyAlignment="1">
      <alignment horizontal="center" vertical="center" wrapText="1"/>
    </xf>
    <xf numFmtId="1" fontId="34" fillId="0" borderId="13" xfId="6" applyNumberFormat="1" applyFont="1" applyFill="1" applyBorder="1" applyAlignment="1">
      <alignment horizontal="center" vertical="center" wrapText="1"/>
    </xf>
    <xf numFmtId="0" fontId="34" fillId="0" borderId="19" xfId="0" applyFont="1" applyBorder="1" applyAlignment="1">
      <alignment horizontal="center" vertical="center"/>
    </xf>
    <xf numFmtId="0" fontId="34" fillId="0" borderId="12" xfId="0" applyFont="1" applyBorder="1" applyAlignment="1">
      <alignment horizontal="center" vertical="center"/>
    </xf>
    <xf numFmtId="0" fontId="34" fillId="0" borderId="46" xfId="0" applyFont="1" applyBorder="1" applyAlignment="1">
      <alignment horizontal="center" vertical="center"/>
    </xf>
    <xf numFmtId="0" fontId="34" fillId="24" borderId="52" xfId="0" applyFont="1" applyFill="1" applyBorder="1" applyAlignment="1">
      <alignment horizontal="center" vertical="center" wrapText="1"/>
    </xf>
    <xf numFmtId="0" fontId="34" fillId="24" borderId="53" xfId="0" applyFont="1" applyFill="1" applyBorder="1" applyAlignment="1">
      <alignment horizontal="center" vertical="center" wrapText="1"/>
    </xf>
    <xf numFmtId="0" fontId="34" fillId="24" borderId="54" xfId="0" applyFont="1" applyFill="1" applyBorder="1" applyAlignment="1">
      <alignment horizontal="center" vertical="center" wrapText="1"/>
    </xf>
    <xf numFmtId="0" fontId="34" fillId="0" borderId="13" xfId="0" applyFont="1" applyBorder="1" applyAlignment="1">
      <alignment horizontal="center" vertical="center"/>
    </xf>
    <xf numFmtId="0" fontId="34" fillId="24" borderId="44" xfId="0" applyFont="1" applyFill="1" applyBorder="1" applyAlignment="1">
      <alignment horizontal="center" vertical="center" wrapText="1"/>
    </xf>
    <xf numFmtId="0" fontId="34" fillId="0" borderId="11" xfId="0" applyFont="1" applyBorder="1" applyAlignment="1">
      <alignment horizontal="center" vertical="center"/>
    </xf>
    <xf numFmtId="1" fontId="34" fillId="0" borderId="46" xfId="6" applyNumberFormat="1"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0" borderId="1" xfId="0" applyFont="1" applyBorder="1" applyAlignment="1">
      <alignment horizontal="center" vertical="center"/>
    </xf>
    <xf numFmtId="1" fontId="32" fillId="0" borderId="11" xfId="0" applyNumberFormat="1" applyFont="1" applyBorder="1" applyAlignment="1">
      <alignment horizontal="center" vertical="center"/>
    </xf>
    <xf numFmtId="1" fontId="32" fillId="0" borderId="12" xfId="0" applyNumberFormat="1" applyFont="1" applyBorder="1" applyAlignment="1">
      <alignment horizontal="center" vertical="center"/>
    </xf>
    <xf numFmtId="1" fontId="32" fillId="0" borderId="13" xfId="0" applyNumberFormat="1" applyFont="1" applyBorder="1" applyAlignment="1">
      <alignment horizontal="center" vertical="center"/>
    </xf>
    <xf numFmtId="1" fontId="32" fillId="0" borderId="1" xfId="0" applyNumberFormat="1" applyFont="1" applyBorder="1" applyAlignment="1">
      <alignment horizontal="center" vertical="center"/>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1" xfId="0" applyFont="1" applyFill="1" applyBorder="1" applyAlignment="1">
      <alignment horizontal="justify" vertical="top" wrapText="1"/>
    </xf>
    <xf numFmtId="0" fontId="1" fillId="0" borderId="13" xfId="0" applyFont="1" applyFill="1" applyBorder="1" applyAlignment="1">
      <alignment horizontal="justify" vertical="top" wrapText="1"/>
    </xf>
    <xf numFmtId="1" fontId="32" fillId="0" borderId="19" xfId="0" applyNumberFormat="1" applyFont="1" applyBorder="1" applyAlignment="1">
      <alignment horizontal="center" vertical="center"/>
    </xf>
    <xf numFmtId="1" fontId="32" fillId="0" borderId="46" xfId="0" applyNumberFormat="1" applyFont="1" applyBorder="1" applyAlignment="1">
      <alignment horizontal="center" vertical="center"/>
    </xf>
    <xf numFmtId="0" fontId="34" fillId="0" borderId="19"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46" xfId="0" applyFont="1" applyFill="1" applyBorder="1" applyAlignment="1">
      <alignment horizontal="center" vertical="center" wrapText="1"/>
    </xf>
    <xf numFmtId="0" fontId="1" fillId="0" borderId="12" xfId="0" applyFont="1" applyFill="1" applyBorder="1" applyAlignment="1">
      <alignment horizontal="center" vertical="top" wrapText="1"/>
    </xf>
    <xf numFmtId="0" fontId="1"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1" fillId="0" borderId="1" xfId="0" applyFont="1" applyFill="1" applyBorder="1" applyAlignment="1">
      <alignment horizontal="center" vertical="center" wrapText="1"/>
    </xf>
    <xf numFmtId="0" fontId="0" fillId="0" borderId="11" xfId="0" applyFill="1" applyBorder="1" applyAlignment="1">
      <alignment horizontal="center" vertical="top" wrapText="1"/>
    </xf>
    <xf numFmtId="0" fontId="0" fillId="0" borderId="12" xfId="0" applyFill="1" applyBorder="1" applyAlignment="1">
      <alignment horizontal="center" vertical="top" wrapText="1"/>
    </xf>
    <xf numFmtId="0" fontId="0" fillId="0" borderId="13" xfId="0" applyFill="1" applyBorder="1" applyAlignment="1">
      <alignment horizontal="center" vertical="top" wrapText="1"/>
    </xf>
    <xf numFmtId="0" fontId="3" fillId="7" borderId="16"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31" fillId="0" borderId="11" xfId="0" applyFont="1" applyFill="1" applyBorder="1" applyAlignment="1">
      <alignment horizontal="center" vertical="top" wrapText="1"/>
    </xf>
    <xf numFmtId="0" fontId="31" fillId="0" borderId="12" xfId="0" applyFont="1" applyFill="1" applyBorder="1" applyAlignment="1">
      <alignment horizontal="center" vertical="top" wrapText="1"/>
    </xf>
    <xf numFmtId="0" fontId="34" fillId="0" borderId="11" xfId="0" applyFont="1" applyFill="1" applyBorder="1" applyAlignment="1">
      <alignment horizontal="center" vertical="center" wrapText="1"/>
    </xf>
    <xf numFmtId="0" fontId="34" fillId="0" borderId="13" xfId="0" applyFont="1" applyFill="1" applyBorder="1" applyAlignment="1">
      <alignment horizontal="center" vertical="center" wrapText="1"/>
    </xf>
    <xf numFmtId="1" fontId="34" fillId="0" borderId="11"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wrapText="1"/>
    </xf>
    <xf numFmtId="1" fontId="34" fillId="0" borderId="13" xfId="0" applyNumberFormat="1" applyFont="1" applyFill="1" applyBorder="1" applyAlignment="1">
      <alignment horizontal="center" vertical="center" wrapText="1"/>
    </xf>
    <xf numFmtId="0" fontId="3" fillId="14" borderId="3" xfId="0" applyFont="1" applyFill="1" applyBorder="1" applyAlignment="1">
      <alignment horizontal="center"/>
    </xf>
    <xf numFmtId="0" fontId="3" fillId="14" borderId="7" xfId="0" applyFont="1" applyFill="1" applyBorder="1" applyAlignment="1">
      <alignment horizontal="center"/>
    </xf>
    <xf numFmtId="0" fontId="3" fillId="14" borderId="4" xfId="0" applyFont="1" applyFill="1" applyBorder="1" applyAlignment="1">
      <alignment horizontal="center"/>
    </xf>
    <xf numFmtId="0" fontId="3" fillId="14" borderId="5" xfId="0" applyFont="1" applyFill="1" applyBorder="1" applyAlignment="1">
      <alignment horizontal="center"/>
    </xf>
    <xf numFmtId="0" fontId="3" fillId="14" borderId="8" xfId="0" applyFont="1" applyFill="1" applyBorder="1" applyAlignment="1">
      <alignment horizontal="center"/>
    </xf>
    <xf numFmtId="0" fontId="3" fillId="14" borderId="6" xfId="0" applyFont="1" applyFill="1" applyBorder="1" applyAlignment="1">
      <alignment horizontal="center"/>
    </xf>
    <xf numFmtId="0" fontId="4" fillId="15" borderId="9" xfId="0" applyFont="1" applyFill="1" applyBorder="1" applyAlignment="1">
      <alignment horizontal="center" vertical="center"/>
    </xf>
    <xf numFmtId="0" fontId="4" fillId="15" borderId="10" xfId="0" applyFont="1" applyFill="1" applyBorder="1" applyAlignment="1">
      <alignment horizontal="center" vertical="center"/>
    </xf>
    <xf numFmtId="0" fontId="4" fillId="15" borderId="2" xfId="0" applyFont="1" applyFill="1" applyBorder="1" applyAlignment="1">
      <alignment horizontal="center" vertical="center"/>
    </xf>
    <xf numFmtId="0" fontId="1" fillId="0" borderId="11" xfId="0" applyFont="1" applyBorder="1" applyAlignment="1">
      <alignment horizontal="center" vertical="center" wrapText="1"/>
    </xf>
    <xf numFmtId="0" fontId="0" fillId="11" borderId="11" xfId="0" applyFill="1" applyBorder="1" applyAlignment="1">
      <alignment horizontal="center" vertical="top" wrapText="1"/>
    </xf>
    <xf numFmtId="0" fontId="0" fillId="11" borderId="12" xfId="0" applyFill="1" applyBorder="1" applyAlignment="1">
      <alignment horizontal="center" vertical="top" wrapText="1"/>
    </xf>
    <xf numFmtId="0" fontId="1" fillId="11" borderId="11" xfId="0" applyFont="1" applyFill="1" applyBorder="1" applyAlignment="1">
      <alignment horizontal="center" vertical="top" wrapText="1"/>
    </xf>
    <xf numFmtId="1" fontId="34" fillId="0" borderId="19" xfId="6" applyNumberFormat="1" applyFont="1" applyFill="1" applyBorder="1" applyAlignment="1">
      <alignment horizontal="center" vertical="center" wrapText="1"/>
    </xf>
    <xf numFmtId="1" fontId="34" fillId="0" borderId="19" xfId="0" applyNumberFormat="1" applyFont="1" applyFill="1" applyBorder="1" applyAlignment="1">
      <alignment horizontal="center" vertical="center" wrapText="1"/>
    </xf>
    <xf numFmtId="1" fontId="34" fillId="0" borderId="46" xfId="0" applyNumberFormat="1" applyFont="1" applyFill="1" applyBorder="1" applyAlignment="1">
      <alignment horizontal="center" vertical="center" wrapText="1"/>
    </xf>
    <xf numFmtId="0" fontId="41" fillId="11" borderId="12" xfId="0" applyFont="1" applyFill="1" applyBorder="1" applyAlignment="1">
      <alignment horizontal="center" vertical="center" textRotation="90"/>
    </xf>
    <xf numFmtId="0" fontId="41" fillId="11" borderId="13" xfId="0" applyFont="1" applyFill="1" applyBorder="1" applyAlignment="1">
      <alignment horizontal="center" vertical="center" textRotation="90"/>
    </xf>
    <xf numFmtId="0" fontId="41" fillId="11" borderId="12" xfId="0" applyFont="1" applyFill="1" applyBorder="1" applyAlignment="1">
      <alignment horizontal="center" vertical="center" textRotation="91"/>
    </xf>
    <xf numFmtId="0" fontId="41" fillId="11" borderId="12" xfId="0" applyFont="1" applyFill="1" applyBorder="1" applyAlignment="1">
      <alignment horizontal="center" vertical="center"/>
    </xf>
    <xf numFmtId="0" fontId="41" fillId="11" borderId="13" xfId="0" applyFont="1" applyFill="1" applyBorder="1" applyAlignment="1">
      <alignment horizontal="center" vertical="center"/>
    </xf>
    <xf numFmtId="0" fontId="41" fillId="11" borderId="11" xfId="0" applyFont="1" applyFill="1" applyBorder="1" applyAlignment="1">
      <alignment horizontal="center" vertical="center" textRotation="91"/>
    </xf>
    <xf numFmtId="0" fontId="41" fillId="11" borderId="13" xfId="0" applyFont="1" applyFill="1" applyBorder="1" applyAlignment="1">
      <alignment horizontal="center" vertical="center" textRotation="91"/>
    </xf>
    <xf numFmtId="0" fontId="41" fillId="11" borderId="11" xfId="0" applyFont="1" applyFill="1" applyBorder="1" applyAlignment="1">
      <alignment horizontal="center" vertical="center"/>
    </xf>
    <xf numFmtId="0" fontId="41" fillId="11" borderId="9" xfId="0" applyFont="1" applyFill="1" applyBorder="1" applyAlignment="1">
      <alignment horizontal="center" vertical="center"/>
    </xf>
    <xf numFmtId="0" fontId="41" fillId="11" borderId="10" xfId="0" applyFont="1" applyFill="1" applyBorder="1" applyAlignment="1">
      <alignment horizontal="center" vertical="center"/>
    </xf>
    <xf numFmtId="0" fontId="41" fillId="11" borderId="2" xfId="0" applyFont="1" applyFill="1" applyBorder="1" applyAlignment="1">
      <alignment horizontal="center" vertical="center"/>
    </xf>
    <xf numFmtId="0" fontId="41" fillId="11" borderId="34" xfId="0" applyFont="1" applyFill="1" applyBorder="1" applyAlignment="1">
      <alignment horizontal="center" vertical="center"/>
    </xf>
    <xf numFmtId="0" fontId="41" fillId="11" borderId="35" xfId="0" applyFont="1" applyFill="1" applyBorder="1" applyAlignment="1">
      <alignment horizontal="center" vertical="center"/>
    </xf>
    <xf numFmtId="0" fontId="41" fillId="11" borderId="43" xfId="0" applyFont="1" applyFill="1" applyBorder="1" applyAlignment="1">
      <alignment horizontal="center" vertical="center"/>
    </xf>
    <xf numFmtId="0" fontId="41" fillId="11" borderId="32" xfId="0" applyFont="1" applyFill="1" applyBorder="1" applyAlignment="1">
      <alignment horizontal="center" vertical="center"/>
    </xf>
    <xf numFmtId="0" fontId="41" fillId="11" borderId="1" xfId="0" applyFont="1" applyFill="1" applyBorder="1" applyAlignment="1">
      <alignment horizontal="center" vertical="center"/>
    </xf>
    <xf numFmtId="0" fontId="0" fillId="11" borderId="39" xfId="0" applyFill="1" applyBorder="1" applyAlignment="1">
      <alignment horizontal="center"/>
    </xf>
    <xf numFmtId="0" fontId="0" fillId="11" borderId="40" xfId="0" applyFill="1" applyBorder="1" applyAlignment="1">
      <alignment horizontal="center"/>
    </xf>
    <xf numFmtId="0" fontId="0" fillId="11" borderId="41" xfId="0" applyFill="1" applyBorder="1" applyAlignment="1">
      <alignment horizontal="center"/>
    </xf>
    <xf numFmtId="0" fontId="0" fillId="11" borderId="9" xfId="0" applyFill="1" applyBorder="1" applyAlignment="1">
      <alignment horizontal="center"/>
    </xf>
    <xf numFmtId="0" fontId="0" fillId="11" borderId="10" xfId="0" applyFill="1" applyBorder="1" applyAlignment="1">
      <alignment horizontal="center"/>
    </xf>
    <xf numFmtId="0" fontId="0" fillId="11" borderId="37" xfId="0" applyFill="1" applyBorder="1" applyAlignment="1">
      <alignment horizontal="center"/>
    </xf>
    <xf numFmtId="0" fontId="3" fillId="8" borderId="3" xfId="0" applyFont="1" applyFill="1" applyBorder="1" applyAlignment="1">
      <alignment horizontal="center" vertical="center"/>
    </xf>
    <xf numFmtId="0" fontId="3" fillId="8" borderId="7" xfId="0" applyFont="1" applyFill="1" applyBorder="1" applyAlignment="1">
      <alignment horizontal="center" vertical="center"/>
    </xf>
    <xf numFmtId="0" fontId="3" fillId="8" borderId="4" xfId="0" applyFont="1" applyFill="1" applyBorder="1" applyAlignment="1">
      <alignment horizontal="center" vertical="center"/>
    </xf>
    <xf numFmtId="0" fontId="3" fillId="8" borderId="1" xfId="0" applyFont="1" applyFill="1" applyBorder="1" applyAlignment="1">
      <alignment horizontal="center" vertical="center"/>
    </xf>
    <xf numFmtId="0" fontId="4" fillId="11" borderId="16" xfId="0" applyFont="1" applyFill="1" applyBorder="1" applyAlignment="1">
      <alignment horizontal="center" vertical="center"/>
    </xf>
    <xf numFmtId="0" fontId="4" fillId="11" borderId="18" xfId="0" applyFont="1" applyFill="1" applyBorder="1" applyAlignment="1">
      <alignment horizontal="center" vertical="center"/>
    </xf>
    <xf numFmtId="0" fontId="4" fillId="11" borderId="48" xfId="0" applyFont="1" applyFill="1" applyBorder="1" applyAlignment="1">
      <alignment horizontal="center" vertical="center"/>
    </xf>
    <xf numFmtId="0" fontId="4" fillId="11" borderId="49" xfId="0" applyFont="1" applyFill="1" applyBorder="1" applyAlignment="1">
      <alignment horizontal="center" vertical="center"/>
    </xf>
    <xf numFmtId="0" fontId="4" fillId="11" borderId="50" xfId="0" applyFont="1" applyFill="1" applyBorder="1" applyAlignment="1">
      <alignment horizontal="center" vertical="center"/>
    </xf>
    <xf numFmtId="0" fontId="0" fillId="8" borderId="5" xfId="0" applyFill="1" applyBorder="1" applyAlignment="1">
      <alignment horizontal="center"/>
    </xf>
    <xf numFmtId="0" fontId="4" fillId="12" borderId="16" xfId="1" applyFont="1" applyFill="1" applyBorder="1" applyAlignment="1" applyProtection="1">
      <alignment horizontal="center" vertical="center"/>
    </xf>
    <xf numFmtId="0" fontId="4" fillId="12" borderId="17" xfId="1" applyFont="1" applyFill="1" applyBorder="1" applyAlignment="1" applyProtection="1">
      <alignment horizontal="center" vertical="center"/>
    </xf>
    <xf numFmtId="0" fontId="40" fillId="12" borderId="17" xfId="0" applyFont="1" applyFill="1" applyBorder="1" applyAlignment="1">
      <alignment vertical="center"/>
    </xf>
    <xf numFmtId="0" fontId="40" fillId="12" borderId="18" xfId="0" applyFont="1" applyFill="1" applyBorder="1" applyAlignment="1">
      <alignment vertical="center"/>
    </xf>
    <xf numFmtId="0" fontId="4" fillId="17" borderId="16" xfId="0" applyFont="1" applyFill="1" applyBorder="1" applyAlignment="1">
      <alignment horizontal="center" vertical="center"/>
    </xf>
    <xf numFmtId="0" fontId="4" fillId="17" borderId="17" xfId="0" applyFont="1" applyFill="1" applyBorder="1" applyAlignment="1">
      <alignment horizontal="center" vertical="center"/>
    </xf>
    <xf numFmtId="0" fontId="4" fillId="17" borderId="18" xfId="0" applyFont="1" applyFill="1" applyBorder="1" applyAlignment="1">
      <alignment horizontal="center" vertical="center"/>
    </xf>
    <xf numFmtId="0" fontId="3" fillId="11" borderId="0" xfId="0" applyFont="1" applyFill="1" applyBorder="1" applyAlignment="1">
      <alignment horizontal="center" vertical="center"/>
    </xf>
    <xf numFmtId="0" fontId="4" fillId="12" borderId="16" xfId="0" applyFont="1" applyFill="1" applyBorder="1" applyAlignment="1">
      <alignment horizontal="center" vertical="center"/>
    </xf>
    <xf numFmtId="0" fontId="4" fillId="12" borderId="18" xfId="0" applyFont="1" applyFill="1" applyBorder="1" applyAlignment="1">
      <alignment horizontal="center" vertical="center"/>
    </xf>
    <xf numFmtId="0" fontId="4" fillId="11" borderId="16" xfId="0" applyFont="1" applyFill="1" applyBorder="1" applyAlignment="1">
      <alignment horizontal="right" vertical="center"/>
    </xf>
    <xf numFmtId="0" fontId="4" fillId="11" borderId="17" xfId="0" applyFont="1" applyFill="1" applyBorder="1" applyAlignment="1">
      <alignment horizontal="right" vertical="center"/>
    </xf>
    <xf numFmtId="0" fontId="4" fillId="11" borderId="18" xfId="0" applyFont="1" applyFill="1" applyBorder="1" applyAlignment="1">
      <alignment horizontal="right" vertical="center"/>
    </xf>
    <xf numFmtId="0" fontId="4" fillId="8" borderId="31" xfId="0" applyFont="1" applyFill="1" applyBorder="1" applyAlignment="1">
      <alignment horizontal="center" vertical="center"/>
    </xf>
    <xf numFmtId="0" fontId="4" fillId="8" borderId="0" xfId="0" applyFont="1" applyFill="1" applyBorder="1" applyAlignment="1">
      <alignment horizontal="center" vertical="center"/>
    </xf>
    <xf numFmtId="0" fontId="4" fillId="8" borderId="16" xfId="0" applyFont="1" applyFill="1" applyBorder="1" applyAlignment="1">
      <alignment horizontal="center" vertical="center"/>
    </xf>
    <xf numFmtId="0" fontId="4" fillId="8" borderId="18" xfId="0" applyFont="1" applyFill="1" applyBorder="1" applyAlignment="1">
      <alignment horizontal="center" vertical="center"/>
    </xf>
    <xf numFmtId="0" fontId="4" fillId="16" borderId="16" xfId="0" applyFont="1" applyFill="1" applyBorder="1" applyAlignment="1">
      <alignment horizontal="center" vertical="center"/>
    </xf>
    <xf numFmtId="0" fontId="4" fillId="16" borderId="17" xfId="0" applyFont="1" applyFill="1" applyBorder="1" applyAlignment="1">
      <alignment horizontal="center" vertical="center"/>
    </xf>
    <xf numFmtId="0" fontId="4" fillId="16" borderId="17" xfId="0" applyFont="1" applyFill="1" applyBorder="1" applyAlignment="1">
      <alignment vertical="center"/>
    </xf>
    <xf numFmtId="0" fontId="4" fillId="16" borderId="18" xfId="0" applyFont="1" applyFill="1" applyBorder="1" applyAlignment="1">
      <alignment vertical="center"/>
    </xf>
    <xf numFmtId="0" fontId="4" fillId="16" borderId="18" xfId="0" applyFont="1" applyFill="1" applyBorder="1" applyAlignment="1">
      <alignment horizontal="center" vertical="center"/>
    </xf>
    <xf numFmtId="0" fontId="41" fillId="8" borderId="16" xfId="0" applyFont="1" applyFill="1" applyBorder="1" applyAlignment="1">
      <alignment horizontal="center" vertical="center"/>
    </xf>
    <xf numFmtId="0" fontId="41" fillId="8" borderId="18" xfId="0" applyFont="1" applyFill="1" applyBorder="1" applyAlignment="1">
      <alignment horizontal="center" vertical="center"/>
    </xf>
    <xf numFmtId="0" fontId="41" fillId="16" borderId="16" xfId="0" applyFont="1" applyFill="1" applyBorder="1" applyAlignment="1">
      <alignment horizontal="center" vertical="center"/>
    </xf>
    <xf numFmtId="0" fontId="41" fillId="16" borderId="18" xfId="0" applyFont="1" applyFill="1" applyBorder="1" applyAlignment="1">
      <alignment horizontal="center" vertical="center"/>
    </xf>
    <xf numFmtId="0" fontId="34" fillId="11" borderId="1" xfId="0" applyFont="1" applyFill="1" applyBorder="1" applyAlignment="1">
      <alignment horizontal="center" vertical="center"/>
    </xf>
    <xf numFmtId="0" fontId="41" fillId="7" borderId="1" xfId="0" applyFont="1" applyFill="1" applyBorder="1" applyAlignment="1">
      <alignment horizontal="center" vertical="center" wrapText="1"/>
    </xf>
    <xf numFmtId="0" fontId="41" fillId="7" borderId="1" xfId="0" applyFont="1" applyFill="1" applyBorder="1" applyAlignment="1">
      <alignment horizontal="center" vertical="center"/>
    </xf>
    <xf numFmtId="0" fontId="41" fillId="7" borderId="1" xfId="0" applyFont="1" applyFill="1" applyBorder="1" applyAlignment="1">
      <alignment horizontal="center" wrapText="1"/>
    </xf>
    <xf numFmtId="9" fontId="34" fillId="11" borderId="1" xfId="5" applyFont="1" applyFill="1" applyBorder="1" applyAlignment="1">
      <alignment horizontal="center" vertical="center"/>
    </xf>
    <xf numFmtId="0" fontId="41" fillId="7" borderId="49" xfId="0" applyFont="1" applyFill="1" applyBorder="1" applyAlignment="1">
      <alignment horizontal="center" vertical="center"/>
    </xf>
    <xf numFmtId="0" fontId="34" fillId="11" borderId="13" xfId="0" applyFont="1" applyFill="1" applyBorder="1" applyAlignment="1">
      <alignment horizontal="center"/>
    </xf>
    <xf numFmtId="0" fontId="34" fillId="11" borderId="1" xfId="0" applyFont="1" applyFill="1" applyBorder="1" applyAlignment="1">
      <alignment horizontal="center"/>
    </xf>
    <xf numFmtId="0" fontId="34" fillId="0" borderId="1" xfId="0" applyFont="1" applyFill="1" applyBorder="1" applyAlignment="1">
      <alignment horizontal="center" vertical="center"/>
    </xf>
    <xf numFmtId="0" fontId="41" fillId="7" borderId="50" xfId="0" applyFont="1" applyFill="1" applyBorder="1" applyAlignment="1">
      <alignment horizontal="center" vertical="center"/>
    </xf>
    <xf numFmtId="9" fontId="34" fillId="11" borderId="13" xfId="5" applyFont="1" applyFill="1" applyBorder="1" applyAlignment="1">
      <alignment horizontal="center"/>
    </xf>
    <xf numFmtId="9" fontId="34" fillId="11" borderId="1" xfId="5" applyFont="1" applyFill="1" applyBorder="1" applyAlignment="1">
      <alignment horizontal="center"/>
    </xf>
    <xf numFmtId="0" fontId="34" fillId="7" borderId="9" xfId="0" applyFont="1" applyFill="1" applyBorder="1" applyAlignment="1">
      <alignment horizontal="right" vertical="center"/>
    </xf>
    <xf numFmtId="0" fontId="34" fillId="7" borderId="10" xfId="0" applyFont="1" applyFill="1" applyBorder="1" applyAlignment="1">
      <alignment horizontal="right" vertical="center"/>
    </xf>
    <xf numFmtId="0" fontId="34" fillId="7" borderId="2" xfId="0" applyFont="1" applyFill="1" applyBorder="1" applyAlignment="1">
      <alignment horizontal="right" vertical="center"/>
    </xf>
    <xf numFmtId="0" fontId="41" fillId="7" borderId="9" xfId="0" applyFont="1" applyFill="1" applyBorder="1" applyAlignment="1">
      <alignment horizontal="right" vertical="center"/>
    </xf>
    <xf numFmtId="0" fontId="41" fillId="7" borderId="10" xfId="0" applyFont="1" applyFill="1" applyBorder="1" applyAlignment="1">
      <alignment horizontal="right" vertical="center"/>
    </xf>
    <xf numFmtId="0" fontId="41" fillId="7" borderId="2" xfId="0" applyFont="1" applyFill="1" applyBorder="1" applyAlignment="1">
      <alignment horizontal="right" vertical="center"/>
    </xf>
    <xf numFmtId="0" fontId="41" fillId="7" borderId="48" xfId="0" applyFont="1" applyFill="1" applyBorder="1" applyAlignment="1">
      <alignment horizontal="center" vertical="center"/>
    </xf>
    <xf numFmtId="0" fontId="34" fillId="11" borderId="13" xfId="0" applyFont="1" applyFill="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left" vertical="center"/>
    </xf>
    <xf numFmtId="0" fontId="1" fillId="0" borderId="1" xfId="0" applyFont="1" applyBorder="1" applyAlignment="1">
      <alignment horizontal="left" vertical="center"/>
    </xf>
    <xf numFmtId="0" fontId="1" fillId="0" borderId="9" xfId="0" applyFont="1"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11" borderId="1" xfId="0" applyFill="1" applyBorder="1" applyAlignment="1">
      <alignment horizontal="center"/>
    </xf>
    <xf numFmtId="0" fontId="2" fillId="0" borderId="1" xfId="0" applyFont="1" applyBorder="1" applyAlignment="1">
      <alignment horizontal="center"/>
    </xf>
    <xf numFmtId="0" fontId="7" fillId="11" borderId="9"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2" fillId="32" borderId="31" xfId="3" applyFont="1" applyFill="1" applyBorder="1" applyAlignment="1">
      <alignment horizontal="center"/>
    </xf>
    <xf numFmtId="0" fontId="2" fillId="32" borderId="0" xfId="3" applyFont="1" applyFill="1" applyBorder="1" applyAlignment="1">
      <alignment horizontal="center"/>
    </xf>
    <xf numFmtId="0" fontId="2" fillId="32" borderId="14" xfId="3" applyFont="1" applyFill="1" applyBorder="1" applyAlignment="1">
      <alignment horizontal="center"/>
    </xf>
    <xf numFmtId="0" fontId="2" fillId="19" borderId="15" xfId="0" applyFont="1" applyFill="1" applyBorder="1" applyAlignment="1">
      <alignment horizontal="center"/>
    </xf>
    <xf numFmtId="0" fontId="2" fillId="19" borderId="14" xfId="0" applyFont="1" applyFill="1" applyBorder="1" applyAlignment="1">
      <alignment horizontal="center"/>
    </xf>
    <xf numFmtId="0" fontId="4" fillId="32" borderId="31" xfId="3" applyFont="1" applyFill="1" applyBorder="1" applyAlignment="1">
      <alignment horizontal="center"/>
    </xf>
    <xf numFmtId="0" fontId="4" fillId="32" borderId="0" xfId="3" applyFont="1" applyFill="1" applyBorder="1" applyAlignment="1">
      <alignment horizontal="center"/>
    </xf>
    <xf numFmtId="0" fontId="4" fillId="32" borderId="14" xfId="3" applyFont="1" applyFill="1" applyBorder="1" applyAlignment="1">
      <alignment horizontal="center"/>
    </xf>
    <xf numFmtId="0" fontId="1" fillId="0" borderId="9" xfId="3" applyFont="1" applyFill="1" applyBorder="1" applyAlignment="1">
      <alignment horizontal="left"/>
    </xf>
    <xf numFmtId="0" fontId="1" fillId="0" borderId="2" xfId="3" applyFont="1" applyFill="1" applyBorder="1" applyAlignment="1">
      <alignment horizontal="left"/>
    </xf>
    <xf numFmtId="0" fontId="2" fillId="11" borderId="9" xfId="0" applyFont="1" applyFill="1" applyBorder="1" applyAlignment="1">
      <alignment horizontal="center"/>
    </xf>
    <xf numFmtId="0" fontId="2" fillId="11" borderId="2" xfId="0" applyFont="1" applyFill="1" applyBorder="1" applyAlignment="1">
      <alignment horizontal="center"/>
    </xf>
    <xf numFmtId="0" fontId="36" fillId="12" borderId="0" xfId="0" applyFont="1" applyFill="1" applyAlignment="1">
      <alignment horizontal="center" vertical="center"/>
    </xf>
    <xf numFmtId="0" fontId="2" fillId="11" borderId="1" xfId="0" applyFont="1" applyFill="1" applyBorder="1" applyAlignment="1">
      <alignment horizontal="center"/>
    </xf>
    <xf numFmtId="0" fontId="3" fillId="11" borderId="1" xfId="0" applyFont="1" applyFill="1" applyBorder="1" applyAlignment="1">
      <alignment horizontal="center"/>
    </xf>
    <xf numFmtId="0" fontId="48" fillId="0" borderId="55" xfId="3" applyFont="1" applyFill="1" applyBorder="1" applyAlignment="1">
      <alignment horizontal="center" vertical="center" wrapText="1"/>
    </xf>
    <xf numFmtId="0" fontId="48" fillId="0" borderId="45" xfId="3" applyFont="1" applyFill="1" applyBorder="1" applyAlignment="1">
      <alignment horizontal="center" vertical="center" wrapText="1"/>
    </xf>
    <xf numFmtId="0" fontId="48" fillId="0" borderId="52" xfId="3" applyFont="1" applyFill="1" applyBorder="1" applyAlignment="1">
      <alignment horizontal="center" vertical="center"/>
    </xf>
    <xf numFmtId="0" fontId="48" fillId="0" borderId="53" xfId="3" applyFont="1" applyFill="1" applyBorder="1" applyAlignment="1">
      <alignment horizontal="center" vertical="center"/>
    </xf>
    <xf numFmtId="0" fontId="47" fillId="7" borderId="16" xfId="0" applyFont="1" applyFill="1" applyBorder="1" applyAlignment="1">
      <alignment horizontal="center"/>
    </xf>
    <xf numFmtId="0" fontId="47" fillId="7" borderId="17" xfId="0" applyFont="1" applyFill="1" applyBorder="1" applyAlignment="1">
      <alignment horizontal="center"/>
    </xf>
    <xf numFmtId="0" fontId="47" fillId="7" borderId="18" xfId="0" applyFont="1" applyFill="1" applyBorder="1" applyAlignment="1">
      <alignment horizontal="center"/>
    </xf>
    <xf numFmtId="0" fontId="48" fillId="0" borderId="58" xfId="3" applyFont="1" applyFill="1" applyBorder="1" applyAlignment="1">
      <alignment horizontal="center" vertical="center"/>
    </xf>
    <xf numFmtId="0" fontId="48" fillId="0" borderId="59" xfId="3" applyFont="1" applyFill="1" applyBorder="1" applyAlignment="1">
      <alignment horizontal="center" vertical="center"/>
    </xf>
    <xf numFmtId="0" fontId="48" fillId="0" borderId="15" xfId="3" applyFont="1" applyFill="1" applyBorder="1" applyAlignment="1">
      <alignment horizontal="center" vertical="center"/>
    </xf>
    <xf numFmtId="0" fontId="48" fillId="0" borderId="14" xfId="3" applyFont="1" applyFill="1" applyBorder="1" applyAlignment="1">
      <alignment horizontal="center" vertical="center"/>
    </xf>
    <xf numFmtId="0" fontId="3" fillId="11" borderId="9" xfId="0" applyFont="1" applyFill="1" applyBorder="1" applyAlignment="1">
      <alignment horizontal="center"/>
    </xf>
    <xf numFmtId="0" fontId="3" fillId="11" borderId="10" xfId="0" applyFont="1" applyFill="1" applyBorder="1" applyAlignment="1">
      <alignment horizontal="center"/>
    </xf>
    <xf numFmtId="0" fontId="0" fillId="11" borderId="3" xfId="0" applyFill="1" applyBorder="1"/>
    <xf numFmtId="0" fontId="0" fillId="11" borderId="7" xfId="0" applyFill="1" applyBorder="1"/>
    <xf numFmtId="0" fontId="0" fillId="11" borderId="4" xfId="0" applyFill="1" applyBorder="1"/>
    <xf numFmtId="0" fontId="40" fillId="11" borderId="0" xfId="0" applyFont="1" applyFill="1" applyBorder="1" applyAlignment="1">
      <alignment horizontal="center" vertical="center"/>
    </xf>
    <xf numFmtId="0" fontId="40" fillId="11" borderId="14" xfId="0" applyFont="1" applyFill="1" applyBorder="1" applyAlignment="1">
      <alignment horizontal="center" vertical="center"/>
    </xf>
    <xf numFmtId="0" fontId="40" fillId="11" borderId="15" xfId="0" applyFont="1" applyFill="1" applyBorder="1" applyAlignment="1">
      <alignment horizontal="center" vertical="center"/>
    </xf>
    <xf numFmtId="0" fontId="0" fillId="11" borderId="8" xfId="0" applyFill="1" applyBorder="1"/>
    <xf numFmtId="0" fontId="0" fillId="11" borderId="14" xfId="0" applyFill="1" applyBorder="1"/>
    <xf numFmtId="0" fontId="3" fillId="11" borderId="9" xfId="1" applyFont="1" applyFill="1" applyBorder="1" applyAlignment="1" applyProtection="1">
      <alignment horizontal="center"/>
    </xf>
    <xf numFmtId="0" fontId="3" fillId="11" borderId="10" xfId="1" applyFont="1" applyFill="1" applyBorder="1" applyAlignment="1" applyProtection="1">
      <alignment horizontal="center"/>
    </xf>
    <xf numFmtId="0" fontId="3" fillId="11" borderId="2" xfId="1" applyFont="1" applyFill="1" applyBorder="1" applyAlignment="1" applyProtection="1">
      <alignment horizontal="center"/>
    </xf>
    <xf numFmtId="0" fontId="1" fillId="11" borderId="7" xfId="0" applyFont="1" applyFill="1" applyBorder="1"/>
    <xf numFmtId="0" fontId="40" fillId="11" borderId="3" xfId="0" applyFont="1" applyFill="1" applyBorder="1" applyAlignment="1">
      <alignment horizontal="center" vertical="center"/>
    </xf>
    <xf numFmtId="0" fontId="40" fillId="11" borderId="7" xfId="0" applyFont="1" applyFill="1" applyBorder="1" applyAlignment="1">
      <alignment horizontal="center" vertical="center"/>
    </xf>
    <xf numFmtId="0" fontId="40" fillId="11" borderId="4" xfId="0" applyFont="1" applyFill="1" applyBorder="1" applyAlignment="1">
      <alignment horizontal="center" vertical="center"/>
    </xf>
    <xf numFmtId="0" fontId="0" fillId="11" borderId="15" xfId="0" applyFill="1" applyBorder="1" applyAlignment="1">
      <alignment horizontal="center" vertical="center"/>
    </xf>
    <xf numFmtId="0" fontId="0" fillId="11" borderId="0" xfId="0" applyFill="1" applyBorder="1" applyAlignment="1">
      <alignment horizontal="center" vertical="center"/>
    </xf>
    <xf numFmtId="0" fontId="0" fillId="11" borderId="5" xfId="0" applyFill="1" applyBorder="1"/>
    <xf numFmtId="0" fontId="0" fillId="11" borderId="6" xfId="0" applyFill="1" applyBorder="1"/>
    <xf numFmtId="0" fontId="1" fillId="11" borderId="0" xfId="0" applyFont="1" applyFill="1" applyBorder="1"/>
    <xf numFmtId="0" fontId="2" fillId="11" borderId="5" xfId="0" applyFont="1" applyFill="1" applyBorder="1" applyAlignment="1">
      <alignment horizontal="center"/>
    </xf>
    <xf numFmtId="0" fontId="2" fillId="11" borderId="8" xfId="0" applyFont="1" applyFill="1" applyBorder="1" applyAlignment="1">
      <alignment horizontal="center"/>
    </xf>
    <xf numFmtId="0" fontId="2" fillId="11" borderId="6" xfId="0" applyFont="1" applyFill="1" applyBorder="1" applyAlignment="1">
      <alignment horizontal="center"/>
    </xf>
    <xf numFmtId="0" fontId="1" fillId="11" borderId="3" xfId="0" applyFont="1" applyFill="1" applyBorder="1" applyAlignment="1">
      <alignment horizontal="center" vertical="center"/>
    </xf>
    <xf numFmtId="0" fontId="0" fillId="11" borderId="7" xfId="0" applyFill="1" applyBorder="1" applyAlignment="1">
      <alignment horizontal="center" vertical="center"/>
    </xf>
    <xf numFmtId="0" fontId="31" fillId="11" borderId="15" xfId="0" applyFont="1" applyFill="1" applyBorder="1" applyAlignment="1">
      <alignment horizontal="center" vertical="center"/>
    </xf>
    <xf numFmtId="0" fontId="31" fillId="11" borderId="0" xfId="0" applyFont="1" applyFill="1" applyBorder="1" applyAlignment="1">
      <alignment horizontal="center" vertical="center"/>
    </xf>
    <xf numFmtId="0" fontId="8" fillId="11" borderId="15" xfId="1" applyFill="1" applyBorder="1" applyAlignment="1" applyProtection="1"/>
    <xf numFmtId="0" fontId="8" fillId="11" borderId="0" xfId="1" applyFill="1" applyBorder="1" applyAlignment="1" applyProtection="1"/>
    <xf numFmtId="0" fontId="0" fillId="11" borderId="5" xfId="0" applyFill="1" applyBorder="1" applyAlignment="1">
      <alignment horizontal="center" vertical="center"/>
    </xf>
    <xf numFmtId="0" fontId="0" fillId="11" borderId="8" xfId="0" applyFill="1" applyBorder="1" applyAlignment="1">
      <alignment horizontal="center" vertical="center"/>
    </xf>
    <xf numFmtId="0" fontId="8" fillId="11" borderId="5" xfId="1" applyFill="1" applyBorder="1" applyAlignment="1" applyProtection="1"/>
    <xf numFmtId="0" fontId="8" fillId="11" borderId="8" xfId="1" applyFill="1" applyBorder="1" applyAlignment="1" applyProtection="1"/>
    <xf numFmtId="0" fontId="1" fillId="11" borderId="8" xfId="0" applyFont="1" applyFill="1" applyBorder="1"/>
    <xf numFmtId="0" fontId="0" fillId="11" borderId="8" xfId="0" applyFill="1" applyBorder="1" applyAlignment="1">
      <alignment horizontal="center"/>
    </xf>
    <xf numFmtId="0" fontId="0" fillId="11" borderId="6" xfId="0" applyFill="1" applyBorder="1" applyAlignment="1">
      <alignment horizontal="center"/>
    </xf>
    <xf numFmtId="0" fontId="2" fillId="11" borderId="3" xfId="0" applyFont="1" applyFill="1" applyBorder="1" applyAlignment="1">
      <alignment horizontal="center" vertical="center"/>
    </xf>
    <xf numFmtId="0" fontId="2" fillId="11" borderId="7" xfId="0" applyFont="1" applyFill="1" applyBorder="1" applyAlignment="1">
      <alignment horizontal="center" vertical="center"/>
    </xf>
    <xf numFmtId="0" fontId="2" fillId="11" borderId="4" xfId="0" applyFont="1" applyFill="1" applyBorder="1" applyAlignment="1">
      <alignment horizontal="center" vertical="center"/>
    </xf>
    <xf numFmtId="0" fontId="2" fillId="11" borderId="15" xfId="0" applyFont="1" applyFill="1" applyBorder="1" applyAlignment="1">
      <alignment horizontal="center" vertical="center"/>
    </xf>
    <xf numFmtId="0" fontId="2" fillId="11" borderId="14" xfId="0" applyFont="1" applyFill="1" applyBorder="1" applyAlignment="1">
      <alignment horizontal="center" vertical="center"/>
    </xf>
    <xf numFmtId="0" fontId="31" fillId="11" borderId="14" xfId="0" applyFont="1" applyFill="1" applyBorder="1" applyAlignment="1">
      <alignment horizontal="center" vertical="center"/>
    </xf>
    <xf numFmtId="0" fontId="2" fillId="11" borderId="15" xfId="1" applyFont="1" applyFill="1" applyBorder="1" applyAlignment="1" applyProtection="1">
      <alignment horizontal="center"/>
    </xf>
    <xf numFmtId="0" fontId="2" fillId="11" borderId="0" xfId="1" applyFont="1" applyFill="1" applyBorder="1" applyAlignment="1" applyProtection="1">
      <alignment horizontal="center"/>
    </xf>
    <xf numFmtId="0" fontId="2" fillId="11" borderId="14" xfId="1" applyFont="1" applyFill="1" applyBorder="1" applyAlignment="1" applyProtection="1">
      <alignment horizontal="center"/>
    </xf>
    <xf numFmtId="0" fontId="2" fillId="11" borderId="5" xfId="1" applyFont="1" applyFill="1" applyBorder="1" applyAlignment="1" applyProtection="1">
      <alignment horizontal="center"/>
    </xf>
    <xf numFmtId="0" fontId="2" fillId="11" borderId="8" xfId="1" applyFont="1" applyFill="1" applyBorder="1" applyAlignment="1" applyProtection="1">
      <alignment horizontal="center"/>
    </xf>
    <xf numFmtId="0" fontId="2" fillId="11" borderId="6" xfId="1" applyFont="1" applyFill="1" applyBorder="1" applyAlignment="1" applyProtection="1">
      <alignment horizontal="center"/>
    </xf>
    <xf numFmtId="0" fontId="1" fillId="11" borderId="6" xfId="0" applyFont="1" applyFill="1" applyBorder="1"/>
    <xf numFmtId="0" fontId="3" fillId="11" borderId="2" xfId="0" applyFont="1" applyFill="1" applyBorder="1" applyAlignment="1">
      <alignment horizontal="center"/>
    </xf>
    <xf numFmtId="0" fontId="1" fillId="11" borderId="0" xfId="0" applyFont="1" applyFill="1" applyBorder="1" applyAlignment="1">
      <alignment horizontal="center" vertical="center"/>
    </xf>
    <xf numFmtId="0" fontId="0" fillId="11" borderId="4" xfId="0" applyFill="1" applyBorder="1" applyAlignment="1">
      <alignment horizontal="center" vertical="center"/>
    </xf>
    <xf numFmtId="0" fontId="0" fillId="11" borderId="14" xfId="0" applyFill="1" applyBorder="1" applyAlignment="1">
      <alignment horizontal="center" vertical="center"/>
    </xf>
    <xf numFmtId="0" fontId="42" fillId="11" borderId="16" xfId="0" applyFont="1" applyFill="1" applyBorder="1" applyAlignment="1">
      <alignment horizontal="center" vertical="center"/>
    </xf>
    <xf numFmtId="0" fontId="42" fillId="11" borderId="17" xfId="0" applyFont="1" applyFill="1" applyBorder="1" applyAlignment="1">
      <alignment horizontal="center" vertical="center"/>
    </xf>
    <xf numFmtId="0" fontId="42" fillId="11" borderId="24" xfId="0" applyFont="1" applyFill="1" applyBorder="1" applyAlignment="1">
      <alignment horizontal="center" vertical="center"/>
    </xf>
    <xf numFmtId="0" fontId="42" fillId="11" borderId="25" xfId="0" applyFont="1" applyFill="1" applyBorder="1" applyAlignment="1">
      <alignment horizontal="center" vertical="center"/>
    </xf>
    <xf numFmtId="0" fontId="4" fillId="11" borderId="5" xfId="0" applyFont="1" applyFill="1" applyBorder="1" applyAlignment="1">
      <alignment horizontal="justify" vertical="top" wrapText="1"/>
    </xf>
    <xf numFmtId="0" fontId="4" fillId="11" borderId="8" xfId="0" applyFont="1" applyFill="1" applyBorder="1" applyAlignment="1">
      <alignment horizontal="justify" vertical="top"/>
    </xf>
    <xf numFmtId="0" fontId="41" fillId="11" borderId="47" xfId="0" applyFont="1" applyFill="1" applyBorder="1" applyAlignment="1">
      <alignment horizontal="center" vertical="center"/>
    </xf>
    <xf numFmtId="0" fontId="41" fillId="11" borderId="38" xfId="0" applyFont="1" applyFill="1" applyBorder="1" applyAlignment="1">
      <alignment horizontal="center" vertical="center"/>
    </xf>
    <xf numFmtId="0" fontId="40" fillId="11" borderId="47" xfId="0" applyFont="1" applyFill="1" applyBorder="1" applyAlignment="1">
      <alignment horizontal="justify" vertical="top" wrapText="1"/>
    </xf>
    <xf numFmtId="0" fontId="40" fillId="11" borderId="38" xfId="0" applyFont="1" applyFill="1" applyBorder="1" applyAlignment="1">
      <alignment horizontal="justify" vertical="top"/>
    </xf>
    <xf numFmtId="0" fontId="41" fillId="11" borderId="37" xfId="0" applyFont="1" applyFill="1" applyBorder="1" applyAlignment="1">
      <alignment horizontal="center" vertical="center"/>
    </xf>
    <xf numFmtId="0" fontId="40" fillId="11" borderId="30" xfId="0" applyFont="1" applyFill="1" applyBorder="1" applyAlignment="1">
      <alignment horizontal="justify" vertical="top" wrapText="1"/>
    </xf>
    <xf numFmtId="0" fontId="40" fillId="11" borderId="17" xfId="0" applyFont="1" applyFill="1" applyBorder="1" applyAlignment="1">
      <alignment horizontal="justify" vertical="top"/>
    </xf>
    <xf numFmtId="0" fontId="41" fillId="11" borderId="39" xfId="0" applyFont="1" applyFill="1" applyBorder="1" applyAlignment="1">
      <alignment horizontal="center" vertical="center"/>
    </xf>
    <xf numFmtId="0" fontId="41" fillId="11" borderId="40" xfId="0" applyFont="1" applyFill="1" applyBorder="1" applyAlignment="1">
      <alignment horizontal="center" vertical="center"/>
    </xf>
    <xf numFmtId="0" fontId="41" fillId="11" borderId="42" xfId="0" applyFont="1" applyFill="1" applyBorder="1" applyAlignment="1">
      <alignment horizontal="center" vertical="center"/>
    </xf>
  </cellXfs>
  <cellStyles count="7">
    <cellStyle name="Hipervínculo" xfId="1" builtinId="8"/>
    <cellStyle name="Hipervínculo 2" xfId="4"/>
    <cellStyle name="Millares [0]" xfId="6" builtinId="6"/>
    <cellStyle name="Normal" xfId="0" builtinId="0"/>
    <cellStyle name="Normal 2 3" xfId="3"/>
    <cellStyle name="Normal 3" xfId="2"/>
    <cellStyle name="Porcentaje" xfId="5" builtinId="5"/>
  </cellStyles>
  <dxfs count="76">
    <dxf>
      <fill>
        <patternFill>
          <bgColor rgb="FFFF0000"/>
        </patternFill>
      </fill>
    </dxf>
    <dxf>
      <fill>
        <patternFill>
          <bgColor rgb="FF00CC00"/>
        </patternFill>
      </fill>
    </dxf>
    <dxf>
      <fill>
        <patternFill>
          <bgColor rgb="FFFFFF00"/>
        </patternFill>
      </fill>
    </dxf>
    <dxf>
      <fill>
        <patternFill>
          <bgColor rgb="FFFF6600"/>
        </patternFill>
      </fill>
    </dxf>
    <dxf>
      <fill>
        <patternFill>
          <bgColor rgb="FFFF0000"/>
        </patternFill>
      </fill>
    </dxf>
    <dxf>
      <fill>
        <patternFill>
          <bgColor rgb="FF00CC00"/>
        </patternFill>
      </fill>
    </dxf>
    <dxf>
      <fill>
        <patternFill>
          <bgColor rgb="FFFFFF00"/>
        </patternFill>
      </fill>
    </dxf>
    <dxf>
      <fill>
        <patternFill>
          <bgColor rgb="FFFF6600"/>
        </patternFill>
      </fill>
    </dxf>
    <dxf>
      <fill>
        <patternFill>
          <bgColor rgb="FF00B050"/>
        </patternFill>
      </fill>
    </dxf>
    <dxf>
      <fill>
        <patternFill>
          <bgColor theme="9" tint="-0.24994659260841701"/>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00CC00"/>
        </patternFill>
      </fill>
    </dxf>
    <dxf>
      <fill>
        <patternFill>
          <bgColor rgb="FFFFFF00"/>
        </patternFill>
      </fill>
    </dxf>
    <dxf>
      <fill>
        <patternFill>
          <bgColor rgb="FFFF6600"/>
        </patternFill>
      </fill>
    </dxf>
    <dxf>
      <fill>
        <patternFill>
          <bgColor rgb="FFFF0000"/>
        </patternFill>
      </fill>
    </dxf>
    <dxf>
      <fill>
        <patternFill>
          <bgColor theme="9" tint="-0.24994659260841701"/>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00B050"/>
        </patternFill>
      </fill>
    </dxf>
    <dxf>
      <fill>
        <patternFill>
          <bgColor rgb="FFFFFF00"/>
        </patternFill>
      </fill>
    </dxf>
    <dxf>
      <fill>
        <patternFill>
          <bgColor rgb="FFFF0000"/>
        </patternFill>
      </fill>
    </dxf>
    <dxf>
      <fill>
        <patternFill>
          <bgColor theme="9" tint="-0.24994659260841701"/>
        </patternFill>
      </fill>
    </dxf>
    <dxf>
      <fill>
        <patternFill>
          <bgColor rgb="FF00B050"/>
        </patternFill>
      </fill>
    </dxf>
    <dxf>
      <fill>
        <patternFill>
          <bgColor rgb="FFFFFF00"/>
        </patternFill>
      </fill>
    </dxf>
    <dxf>
      <fill>
        <patternFill>
          <bgColor rgb="FFFF0000"/>
        </patternFill>
      </fill>
    </dxf>
    <dxf>
      <fill>
        <patternFill>
          <bgColor rgb="FF00CC00"/>
        </patternFill>
      </fill>
    </dxf>
    <dxf>
      <fill>
        <patternFill>
          <bgColor rgb="FFFFFF00"/>
        </patternFill>
      </fill>
    </dxf>
    <dxf>
      <fill>
        <patternFill>
          <bgColor rgb="FFFF6600"/>
        </patternFill>
      </fill>
    </dxf>
    <dxf>
      <fill>
        <patternFill>
          <bgColor rgb="FFFF0000"/>
        </patternFill>
      </fill>
    </dxf>
    <dxf>
      <fill>
        <patternFill>
          <bgColor rgb="FF00CC00"/>
        </patternFill>
      </fill>
    </dxf>
    <dxf>
      <fill>
        <patternFill>
          <bgColor rgb="FFFFFF00"/>
        </patternFill>
      </fill>
    </dxf>
    <dxf>
      <fill>
        <patternFill>
          <bgColor rgb="FFFF66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00B050"/>
        </patternFill>
      </fill>
    </dxf>
    <dxf>
      <fill>
        <patternFill>
          <bgColor rgb="FFFFFF00"/>
        </patternFill>
      </fill>
    </dxf>
    <dxf>
      <fill>
        <patternFill>
          <bgColor rgb="FFFF0000"/>
        </patternFill>
      </fill>
    </dxf>
    <dxf>
      <fill>
        <patternFill>
          <bgColor theme="9" tint="-0.24994659260841701"/>
        </patternFill>
      </fill>
    </dxf>
    <dxf>
      <fill>
        <patternFill>
          <bgColor rgb="FF00B050"/>
        </patternFill>
      </fill>
    </dxf>
    <dxf>
      <fill>
        <patternFill>
          <bgColor rgb="FFFFFF00"/>
        </patternFill>
      </fill>
    </dxf>
    <dxf>
      <fill>
        <patternFill>
          <bgColor rgb="FFFF0000"/>
        </patternFill>
      </fill>
    </dxf>
    <dxf>
      <fill>
        <patternFill>
          <bgColor rgb="FF00CC00"/>
        </patternFill>
      </fill>
    </dxf>
    <dxf>
      <fill>
        <patternFill>
          <bgColor rgb="FFFFFF00"/>
        </patternFill>
      </fill>
    </dxf>
    <dxf>
      <fill>
        <patternFill>
          <bgColor rgb="FFFF6600"/>
        </patternFill>
      </fill>
    </dxf>
  </dxfs>
  <tableStyles count="0" defaultTableStyle="TableStyleMedium9" defaultPivotStyle="PivotStyleLight16"/>
  <colors>
    <mruColors>
      <color rgb="FFFF9900"/>
      <color rgb="FF00CC00"/>
      <color rgb="FF00FF00"/>
      <color rgb="FFFF6600"/>
      <color rgb="FFFFCC99"/>
      <color rgb="FF006600"/>
      <color rgb="FFFFFF99"/>
      <color rgb="FFCC99FF"/>
      <color rgb="FFCC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 RIESGOS INHERENTES - ZONA DE CALOR</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F0000"/>
              </a:solidFill>
            </c:spPr>
            <c:extLst>
              <c:ext xmlns:c16="http://schemas.microsoft.com/office/drawing/2014/chart" uri="{C3380CC4-5D6E-409C-BE32-E72D297353CC}">
                <c16:uniqueId val="{00000001-EF79-4773-B767-52A0049B130C}"/>
              </c:ext>
            </c:extLst>
          </c:dPt>
          <c:dPt>
            <c:idx val="1"/>
            <c:bubble3D val="0"/>
            <c:spPr>
              <a:solidFill>
                <a:srgbClr val="FF9900"/>
              </a:solidFill>
            </c:spPr>
            <c:extLst>
              <c:ext xmlns:c16="http://schemas.microsoft.com/office/drawing/2014/chart" uri="{C3380CC4-5D6E-409C-BE32-E72D297353CC}">
                <c16:uniqueId val="{00000003-EF79-4773-B767-52A0049B130C}"/>
              </c:ext>
            </c:extLst>
          </c:dPt>
          <c:dPt>
            <c:idx val="2"/>
            <c:bubble3D val="0"/>
            <c:spPr>
              <a:solidFill>
                <a:srgbClr val="FFFF00"/>
              </a:solidFill>
            </c:spPr>
            <c:extLst>
              <c:ext xmlns:c16="http://schemas.microsoft.com/office/drawing/2014/chart" uri="{C3380CC4-5D6E-409C-BE32-E72D297353CC}">
                <c16:uniqueId val="{00000005-EF79-4773-B767-52A0049B130C}"/>
              </c:ext>
            </c:extLst>
          </c:dPt>
          <c:dPt>
            <c:idx val="3"/>
            <c:bubble3D val="0"/>
            <c:spPr>
              <a:solidFill>
                <a:srgbClr val="00CC00"/>
              </a:solidFill>
            </c:spPr>
            <c:extLst>
              <c:ext xmlns:c16="http://schemas.microsoft.com/office/drawing/2014/chart" uri="{C3380CC4-5D6E-409C-BE32-E72D297353CC}">
                <c16:uniqueId val="{00000007-EF79-4773-B767-52A0049B130C}"/>
              </c:ext>
            </c:extLst>
          </c:dPt>
          <c:dLbls>
            <c:spPr>
              <a:noFill/>
              <a:ln>
                <a:noFill/>
              </a:ln>
              <a:effectLst/>
            </c:spPr>
            <c:txPr>
              <a:bodyPr/>
              <a:lstStyle/>
              <a:p>
                <a:pPr>
                  <a:defRPr sz="2400"/>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'MATRIZ RIESGOS'!$X$55:$X$58</c:f>
              <c:strCache>
                <c:ptCount val="4"/>
                <c:pt idx="0">
                  <c:v>ZONA CALOR  EXTREMA</c:v>
                </c:pt>
                <c:pt idx="1">
                  <c:v>ZONA CALOR  ALTA</c:v>
                </c:pt>
                <c:pt idx="2">
                  <c:v>ZONA DE CALOR MODERADA</c:v>
                </c:pt>
                <c:pt idx="3">
                  <c:v>ZONA DE CALOR  BAJA</c:v>
                </c:pt>
              </c:strCache>
            </c:strRef>
          </c:cat>
          <c:val>
            <c:numRef>
              <c:f>'MATRIZ RIESGOS'!$Y$55:$Y$58</c:f>
              <c:numCache>
                <c:formatCode>General</c:formatCode>
                <c:ptCount val="4"/>
                <c:pt idx="0">
                  <c:v>23</c:v>
                </c:pt>
                <c:pt idx="1">
                  <c:v>19</c:v>
                </c:pt>
                <c:pt idx="2">
                  <c:v>5</c:v>
                </c:pt>
                <c:pt idx="3">
                  <c:v>7</c:v>
                </c:pt>
              </c:numCache>
            </c:numRef>
          </c:val>
          <c:extLst>
            <c:ext xmlns:c16="http://schemas.microsoft.com/office/drawing/2014/chart" uri="{C3380CC4-5D6E-409C-BE32-E72D297353CC}">
              <c16:uniqueId val="{00000008-EF79-4773-B767-52A0049B130C}"/>
            </c:ext>
          </c:extLst>
        </c:ser>
        <c:dLbls>
          <c:showLegendKey val="0"/>
          <c:showVal val="0"/>
          <c:showCatName val="0"/>
          <c:showSerName val="0"/>
          <c:showPercent val="1"/>
          <c:showBubbleSize val="0"/>
          <c:showLeaderLines val="1"/>
        </c:dLbls>
      </c:pie3DChart>
    </c:plotArea>
    <c:legend>
      <c:legendPos val="r"/>
      <c:overlay val="0"/>
      <c:txPr>
        <a:bodyPr/>
        <a:lstStyle/>
        <a:p>
          <a:pPr>
            <a:defRPr sz="1400"/>
          </a:pPr>
          <a:endParaRPr lang="es-CO"/>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RIESGOS RESIDUALES-ZONA</a:t>
            </a:r>
            <a:r>
              <a:rPr lang="es-CO" baseline="0"/>
              <a:t> DE CALOR</a:t>
            </a:r>
            <a:endParaRPr lang="es-CO"/>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F0000"/>
              </a:solidFill>
            </c:spPr>
            <c:extLst>
              <c:ext xmlns:c16="http://schemas.microsoft.com/office/drawing/2014/chart" uri="{C3380CC4-5D6E-409C-BE32-E72D297353CC}">
                <c16:uniqueId val="{00000001-3E92-4B15-B200-8D2B6A4D5530}"/>
              </c:ext>
            </c:extLst>
          </c:dPt>
          <c:dPt>
            <c:idx val="1"/>
            <c:bubble3D val="0"/>
            <c:spPr>
              <a:solidFill>
                <a:srgbClr val="FF9900"/>
              </a:solidFill>
            </c:spPr>
            <c:extLst>
              <c:ext xmlns:c16="http://schemas.microsoft.com/office/drawing/2014/chart" uri="{C3380CC4-5D6E-409C-BE32-E72D297353CC}">
                <c16:uniqueId val="{00000003-3E92-4B15-B200-8D2B6A4D5530}"/>
              </c:ext>
            </c:extLst>
          </c:dPt>
          <c:dPt>
            <c:idx val="2"/>
            <c:bubble3D val="0"/>
            <c:spPr>
              <a:solidFill>
                <a:srgbClr val="FFFF00"/>
              </a:solidFill>
            </c:spPr>
            <c:extLst>
              <c:ext xmlns:c16="http://schemas.microsoft.com/office/drawing/2014/chart" uri="{C3380CC4-5D6E-409C-BE32-E72D297353CC}">
                <c16:uniqueId val="{00000005-3E92-4B15-B200-8D2B6A4D5530}"/>
              </c:ext>
            </c:extLst>
          </c:dPt>
          <c:dPt>
            <c:idx val="3"/>
            <c:bubble3D val="0"/>
            <c:spPr>
              <a:solidFill>
                <a:srgbClr val="00CC00"/>
              </a:solidFill>
            </c:spPr>
            <c:extLst>
              <c:ext xmlns:c16="http://schemas.microsoft.com/office/drawing/2014/chart" uri="{C3380CC4-5D6E-409C-BE32-E72D297353CC}">
                <c16:uniqueId val="{00000007-3E92-4B15-B200-8D2B6A4D5530}"/>
              </c:ext>
            </c:extLst>
          </c:dPt>
          <c:dLbls>
            <c:spPr>
              <a:noFill/>
              <a:ln>
                <a:noFill/>
              </a:ln>
              <a:effectLst/>
            </c:spPr>
            <c:txPr>
              <a:bodyPr/>
              <a:lstStyle/>
              <a:p>
                <a:pPr>
                  <a:defRPr sz="2000"/>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'MATRIZ RIESGOS'!$AS$55:$AS$58</c:f>
              <c:strCache>
                <c:ptCount val="4"/>
                <c:pt idx="0">
                  <c:v>ZONA CALOR  EXTREMA</c:v>
                </c:pt>
                <c:pt idx="1">
                  <c:v>ZONA CALOR  ALTA</c:v>
                </c:pt>
                <c:pt idx="2">
                  <c:v>ZONA DE CALOR MODERADA</c:v>
                </c:pt>
                <c:pt idx="3">
                  <c:v>ZONA DE CALOR  BAJA</c:v>
                </c:pt>
              </c:strCache>
            </c:strRef>
          </c:cat>
          <c:val>
            <c:numRef>
              <c:f>'MATRIZ RIESGOS'!$AT$55:$AT$58</c:f>
              <c:numCache>
                <c:formatCode>General</c:formatCode>
                <c:ptCount val="4"/>
                <c:pt idx="0">
                  <c:v>5</c:v>
                </c:pt>
                <c:pt idx="1">
                  <c:v>11</c:v>
                </c:pt>
                <c:pt idx="2">
                  <c:v>11</c:v>
                </c:pt>
                <c:pt idx="3">
                  <c:v>20</c:v>
                </c:pt>
              </c:numCache>
            </c:numRef>
          </c:val>
          <c:extLst>
            <c:ext xmlns:c16="http://schemas.microsoft.com/office/drawing/2014/chart" uri="{C3380CC4-5D6E-409C-BE32-E72D297353CC}">
              <c16:uniqueId val="{00000008-3E92-4B15-B200-8D2B6A4D5530}"/>
            </c:ext>
          </c:extLst>
        </c:ser>
        <c:ser>
          <c:idx val="1"/>
          <c:order val="1"/>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'MATRIZ RIESGOS'!$AS$55:$AS$58</c:f>
              <c:strCache>
                <c:ptCount val="4"/>
                <c:pt idx="0">
                  <c:v>ZONA CALOR  EXTREMA</c:v>
                </c:pt>
                <c:pt idx="1">
                  <c:v>ZONA CALOR  ALTA</c:v>
                </c:pt>
                <c:pt idx="2">
                  <c:v>ZONA DE CALOR MODERADA</c:v>
                </c:pt>
                <c:pt idx="3">
                  <c:v>ZONA DE CALOR  BAJA</c:v>
                </c:pt>
              </c:strCache>
            </c:strRef>
          </c:cat>
          <c:val>
            <c:numRef>
              <c:f>'MATRIZ RIESGOS'!#REF!</c:f>
              <c:numCache>
                <c:formatCode>General</c:formatCode>
                <c:ptCount val="1"/>
                <c:pt idx="0">
                  <c:v>1</c:v>
                </c:pt>
              </c:numCache>
            </c:numRef>
          </c:val>
          <c:extLst>
            <c:ext xmlns:c16="http://schemas.microsoft.com/office/drawing/2014/chart" uri="{C3380CC4-5D6E-409C-BE32-E72D297353CC}">
              <c16:uniqueId val="{00000009-3E92-4B15-B200-8D2B6A4D5530}"/>
            </c:ext>
          </c:extLst>
        </c:ser>
        <c:dLbls>
          <c:showLegendKey val="0"/>
          <c:showVal val="0"/>
          <c:showCatName val="0"/>
          <c:showSerName val="0"/>
          <c:showPercent val="1"/>
          <c:showBubbleSize val="0"/>
          <c:showLeaderLines val="1"/>
        </c:dLbls>
      </c:pie3DChart>
    </c:plotArea>
    <c:legend>
      <c:legendPos val="r"/>
      <c:overlay val="0"/>
      <c:txPr>
        <a:bodyPr/>
        <a:lstStyle/>
        <a:p>
          <a:pPr>
            <a:defRPr sz="1400"/>
          </a:pPr>
          <a:endParaRPr lang="es-CO"/>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2</xdr:col>
      <xdr:colOff>3581400</xdr:colOff>
      <xdr:row>5</xdr:row>
      <xdr:rowOff>85725</xdr:rowOff>
    </xdr:to>
    <xdr:grpSp>
      <xdr:nvGrpSpPr>
        <xdr:cNvPr id="3" name="9 Grupo"/>
        <xdr:cNvGrpSpPr>
          <a:grpSpLocks/>
        </xdr:cNvGrpSpPr>
      </xdr:nvGrpSpPr>
      <xdr:grpSpPr bwMode="auto">
        <a:xfrm>
          <a:off x="19050" y="19050"/>
          <a:ext cx="5686425" cy="876300"/>
          <a:chOff x="19050" y="23132"/>
          <a:chExt cx="6843032" cy="1038225"/>
        </a:xfrm>
      </xdr:grpSpPr>
      <xdr:grpSp>
        <xdr:nvGrpSpPr>
          <xdr:cNvPr id="4" name="Group 10"/>
          <xdr:cNvGrpSpPr>
            <a:grpSpLocks noChangeAspect="1"/>
          </xdr:cNvGrpSpPr>
        </xdr:nvGrpSpPr>
        <xdr:grpSpPr bwMode="auto">
          <a:xfrm>
            <a:off x="19050" y="23132"/>
            <a:ext cx="6843032" cy="1038225"/>
            <a:chOff x="2126" y="1698"/>
            <a:chExt cx="8597" cy="1754"/>
          </a:xfrm>
        </xdr:grpSpPr>
        <xdr:sp macro="" textlink="">
          <xdr:nvSpPr>
            <xdr:cNvPr id="6" name="AutoShape 11"/>
            <xdr:cNvSpPr>
              <a:spLocks noChangeAspect="1" noChangeArrowheads="1"/>
            </xdr:cNvSpPr>
          </xdr:nvSpPr>
          <xdr:spPr bwMode="auto">
            <a:xfrm>
              <a:off x="2126" y="1698"/>
              <a:ext cx="8597" cy="1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Rectangle 12"/>
            <xdr:cNvSpPr>
              <a:spLocks noChangeArrowheads="1"/>
            </xdr:cNvSpPr>
          </xdr:nvSpPr>
          <xdr:spPr bwMode="auto">
            <a:xfrm>
              <a:off x="2126" y="1698"/>
              <a:ext cx="8597" cy="1754"/>
            </a:xfrm>
            <a:prstGeom prst="rect">
              <a:avLst/>
            </a:prstGeom>
            <a:solidFill>
              <a:srgbClr val="FFFFFF"/>
            </a:solidFill>
            <a:ln w="9525">
              <a:solidFill>
                <a:srgbClr val="000000"/>
              </a:solidFill>
              <a:miter lim="800000"/>
              <a:headEnd/>
              <a:tailEnd/>
            </a:ln>
          </xdr:spPr>
        </xdr:sp>
        <xdr:sp macro="" textlink="">
          <xdr:nvSpPr>
            <xdr:cNvPr id="8" name="Rectangle 13"/>
            <xdr:cNvSpPr>
              <a:spLocks noChangeArrowheads="1"/>
            </xdr:cNvSpPr>
          </xdr:nvSpPr>
          <xdr:spPr bwMode="auto">
            <a:xfrm>
              <a:off x="7649" y="1698"/>
              <a:ext cx="3074" cy="1754"/>
            </a:xfrm>
            <a:prstGeom prst="rect">
              <a:avLst/>
            </a:prstGeom>
            <a:solidFill>
              <a:srgbClr val="FFFFFF"/>
            </a:solidFill>
            <a:ln w="9525">
              <a:solidFill>
                <a:srgbClr val="000000"/>
              </a:solidFill>
              <a:miter lim="800000"/>
              <a:headEnd/>
              <a:tailEnd/>
            </a:ln>
          </xdr:spPr>
        </xdr:sp>
        <xdr:sp macro="" textlink="">
          <xdr:nvSpPr>
            <xdr:cNvPr id="9" name="Rectangle 16"/>
            <xdr:cNvSpPr>
              <a:spLocks noChangeArrowheads="1"/>
            </xdr:cNvSpPr>
          </xdr:nvSpPr>
          <xdr:spPr bwMode="auto">
            <a:xfrm>
              <a:off x="4209" y="1698"/>
              <a:ext cx="3616" cy="175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1">
                <a:defRPr sz="1000"/>
              </a:pPr>
              <a:endParaRPr lang="es-ES" sz="1100" b="1" i="0" strike="noStrike">
                <a:solidFill>
                  <a:srgbClr val="000000"/>
                </a:solidFill>
                <a:latin typeface="Arial" pitchFamily="34" charset="0"/>
                <a:cs typeface="Arial" pitchFamily="34" charset="0"/>
              </a:endParaRPr>
            </a:p>
            <a:p>
              <a:pPr algn="ctr" rtl="1">
                <a:defRPr sz="1000"/>
              </a:pPr>
              <a:endParaRPr lang="es-ES" sz="1100" b="1" i="0" strike="noStrike">
                <a:solidFill>
                  <a:srgbClr val="000000"/>
                </a:solidFill>
                <a:latin typeface="Arial" pitchFamily="34" charset="0"/>
                <a:cs typeface="Arial" pitchFamily="34" charset="0"/>
              </a:endParaRPr>
            </a:p>
            <a:p>
              <a:pPr algn="ctr" rtl="1">
                <a:defRPr sz="1000"/>
              </a:pPr>
              <a:r>
                <a:rPr lang="es-ES" sz="1100" b="1" i="0" strike="noStrike">
                  <a:solidFill>
                    <a:srgbClr val="000000"/>
                  </a:solidFill>
                  <a:latin typeface="Arial" pitchFamily="34" charset="0"/>
                  <a:cs typeface="Arial" pitchFamily="34" charset="0"/>
                </a:rPr>
                <a:t>CONCEPTOS</a:t>
              </a:r>
              <a:r>
                <a:rPr lang="es-ES" sz="1100" b="1" i="0" strike="noStrike" baseline="0">
                  <a:solidFill>
                    <a:srgbClr val="000000"/>
                  </a:solidFill>
                  <a:latin typeface="Arial" pitchFamily="34" charset="0"/>
                  <a:cs typeface="Arial" pitchFamily="34" charset="0"/>
                </a:rPr>
                <a:t> BASICOS </a:t>
              </a:r>
              <a:endParaRPr lang="es-ES" sz="1100" b="1" i="0" strike="noStrike">
                <a:solidFill>
                  <a:srgbClr val="000000"/>
                </a:solidFill>
                <a:latin typeface="Times New Roman"/>
                <a:cs typeface="Times New Roman"/>
              </a:endParaRPr>
            </a:p>
            <a:p>
              <a:pPr algn="ctr" rtl="1">
                <a:defRPr sz="1000"/>
              </a:pPr>
              <a:r>
                <a:rPr lang="es-ES" sz="1100" b="1" i="0" strike="noStrike">
                  <a:solidFill>
                    <a:srgbClr val="000000"/>
                  </a:solidFill>
                  <a:latin typeface="Times New Roman"/>
                  <a:cs typeface="Times New Roman"/>
                </a:rPr>
                <a:t>PROCESO DIRECCIONAMIENTO ESTRATÉGICO</a:t>
              </a:r>
            </a:p>
          </xdr:txBody>
        </xdr:sp>
        <xdr:sp macro="" textlink="">
          <xdr:nvSpPr>
            <xdr:cNvPr id="10" name="Rectangle 17"/>
            <xdr:cNvSpPr>
              <a:spLocks noChangeArrowheads="1"/>
            </xdr:cNvSpPr>
          </xdr:nvSpPr>
          <xdr:spPr bwMode="auto">
            <a:xfrm>
              <a:off x="2126" y="1698"/>
              <a:ext cx="2092" cy="1754"/>
            </a:xfrm>
            <a:prstGeom prst="rect">
              <a:avLst/>
            </a:prstGeom>
            <a:solidFill>
              <a:srgbClr val="FFFFFF"/>
            </a:solidFill>
            <a:ln w="9525">
              <a:solidFill>
                <a:srgbClr val="000000"/>
              </a:solidFill>
              <a:miter lim="800000"/>
              <a:headEnd/>
              <a:tailEnd/>
            </a:ln>
          </xdr:spPr>
        </xdr:sp>
      </xdr:grpSp>
      <xdr:pic>
        <xdr:nvPicPr>
          <xdr:cNvPr id="5" name="10 Imagen" descr="ESCUDO DE BELLO[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852" y="66675"/>
            <a:ext cx="9239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2</xdr:col>
      <xdr:colOff>1847850</xdr:colOff>
      <xdr:row>0</xdr:row>
      <xdr:rowOff>1</xdr:rowOff>
    </xdr:from>
    <xdr:to>
      <xdr:col>2</xdr:col>
      <xdr:colOff>3286125</xdr:colOff>
      <xdr:row>4</xdr:row>
      <xdr:rowOff>160845</xdr:rowOff>
    </xdr:to>
    <xdr:pic>
      <xdr:nvPicPr>
        <xdr:cNvPr id="11" name="Imagen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2019" b="14645"/>
        <a:stretch>
          <a:fillRect/>
        </a:stretch>
      </xdr:blipFill>
      <xdr:spPr bwMode="auto">
        <a:xfrm>
          <a:off x="3971925" y="1"/>
          <a:ext cx="1438275" cy="808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19050</xdr:rowOff>
    </xdr:from>
    <xdr:to>
      <xdr:col>3</xdr:col>
      <xdr:colOff>0</xdr:colOff>
      <xdr:row>5</xdr:row>
      <xdr:rowOff>123825</xdr:rowOff>
    </xdr:to>
    <xdr:grpSp>
      <xdr:nvGrpSpPr>
        <xdr:cNvPr id="3" name="9 Grupo"/>
        <xdr:cNvGrpSpPr>
          <a:grpSpLocks/>
        </xdr:cNvGrpSpPr>
      </xdr:nvGrpSpPr>
      <xdr:grpSpPr bwMode="auto">
        <a:xfrm>
          <a:off x="19050" y="19050"/>
          <a:ext cx="6076950" cy="914400"/>
          <a:chOff x="19050" y="23132"/>
          <a:chExt cx="6843032" cy="1038225"/>
        </a:xfrm>
      </xdr:grpSpPr>
      <xdr:grpSp>
        <xdr:nvGrpSpPr>
          <xdr:cNvPr id="4" name="Group 10"/>
          <xdr:cNvGrpSpPr>
            <a:grpSpLocks noChangeAspect="1"/>
          </xdr:cNvGrpSpPr>
        </xdr:nvGrpSpPr>
        <xdr:grpSpPr bwMode="auto">
          <a:xfrm>
            <a:off x="19050" y="23132"/>
            <a:ext cx="6843032" cy="1038225"/>
            <a:chOff x="2126" y="1698"/>
            <a:chExt cx="8597" cy="1754"/>
          </a:xfrm>
        </xdr:grpSpPr>
        <xdr:sp macro="" textlink="">
          <xdr:nvSpPr>
            <xdr:cNvPr id="6" name="AutoShape 11"/>
            <xdr:cNvSpPr>
              <a:spLocks noChangeAspect="1" noChangeArrowheads="1"/>
            </xdr:cNvSpPr>
          </xdr:nvSpPr>
          <xdr:spPr bwMode="auto">
            <a:xfrm>
              <a:off x="2126" y="1698"/>
              <a:ext cx="8597" cy="1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Rectangle 12"/>
            <xdr:cNvSpPr>
              <a:spLocks noChangeArrowheads="1"/>
            </xdr:cNvSpPr>
          </xdr:nvSpPr>
          <xdr:spPr bwMode="auto">
            <a:xfrm>
              <a:off x="2126" y="1698"/>
              <a:ext cx="8597" cy="1754"/>
            </a:xfrm>
            <a:prstGeom prst="rect">
              <a:avLst/>
            </a:prstGeom>
            <a:solidFill>
              <a:srgbClr val="FFFFFF"/>
            </a:solidFill>
            <a:ln w="9525">
              <a:solidFill>
                <a:srgbClr val="000000"/>
              </a:solidFill>
              <a:miter lim="800000"/>
              <a:headEnd/>
              <a:tailEnd/>
            </a:ln>
          </xdr:spPr>
        </xdr:sp>
        <xdr:sp macro="" textlink="">
          <xdr:nvSpPr>
            <xdr:cNvPr id="8" name="Rectangle 13"/>
            <xdr:cNvSpPr>
              <a:spLocks noChangeArrowheads="1"/>
            </xdr:cNvSpPr>
          </xdr:nvSpPr>
          <xdr:spPr bwMode="auto">
            <a:xfrm>
              <a:off x="7649" y="1698"/>
              <a:ext cx="3074" cy="1754"/>
            </a:xfrm>
            <a:prstGeom prst="rect">
              <a:avLst/>
            </a:prstGeom>
            <a:solidFill>
              <a:srgbClr val="FFFFFF"/>
            </a:solidFill>
            <a:ln w="9525">
              <a:solidFill>
                <a:srgbClr val="000000"/>
              </a:solidFill>
              <a:miter lim="800000"/>
              <a:headEnd/>
              <a:tailEnd/>
            </a:ln>
          </xdr:spPr>
        </xdr:sp>
        <xdr:sp macro="" textlink="">
          <xdr:nvSpPr>
            <xdr:cNvPr id="9" name="Rectangle 16"/>
            <xdr:cNvSpPr>
              <a:spLocks noChangeArrowheads="1"/>
            </xdr:cNvSpPr>
          </xdr:nvSpPr>
          <xdr:spPr bwMode="auto">
            <a:xfrm>
              <a:off x="4209" y="1698"/>
              <a:ext cx="3616" cy="175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1">
                <a:defRPr sz="1000"/>
              </a:pPr>
              <a:endParaRPr lang="es-ES" sz="1100" b="1" i="0" strike="noStrike">
                <a:solidFill>
                  <a:srgbClr val="000000"/>
                </a:solidFill>
                <a:latin typeface="Arial" pitchFamily="34" charset="0"/>
                <a:cs typeface="Arial" pitchFamily="34" charset="0"/>
              </a:endParaRPr>
            </a:p>
            <a:p>
              <a:pPr algn="ctr" rtl="1">
                <a:defRPr sz="1000"/>
              </a:pPr>
              <a:endParaRPr lang="es-ES" sz="1100" b="1" i="0" strike="noStrike">
                <a:solidFill>
                  <a:srgbClr val="000000"/>
                </a:solidFill>
                <a:latin typeface="Arial" pitchFamily="34" charset="0"/>
                <a:cs typeface="Arial" pitchFamily="34" charset="0"/>
              </a:endParaRPr>
            </a:p>
            <a:p>
              <a:pPr algn="ctr" rtl="1">
                <a:defRPr sz="1000"/>
              </a:pPr>
              <a:r>
                <a:rPr lang="es-ES" sz="1100" b="1" i="0" strike="noStrike">
                  <a:solidFill>
                    <a:srgbClr val="000000"/>
                  </a:solidFill>
                  <a:latin typeface="Arial" pitchFamily="34" charset="0"/>
                  <a:cs typeface="Arial" pitchFamily="34" charset="0"/>
                </a:rPr>
                <a:t>TIPOLOGIA</a:t>
              </a:r>
              <a:r>
                <a:rPr lang="es-ES" sz="1100" b="1" i="0" strike="noStrike" baseline="0">
                  <a:solidFill>
                    <a:srgbClr val="000000"/>
                  </a:solidFill>
                  <a:latin typeface="Arial" pitchFamily="34" charset="0"/>
                  <a:cs typeface="Arial" pitchFamily="34" charset="0"/>
                </a:rPr>
                <a:t> DE RIESGOS</a:t>
              </a:r>
              <a:endParaRPr lang="es-ES" sz="1100" b="1" i="0" strike="noStrike">
                <a:solidFill>
                  <a:srgbClr val="000000"/>
                </a:solidFill>
                <a:latin typeface="Times New Roman"/>
                <a:cs typeface="Times New Roman"/>
              </a:endParaRPr>
            </a:p>
            <a:p>
              <a:pPr algn="ctr" rtl="1">
                <a:defRPr sz="1000"/>
              </a:pPr>
              <a:r>
                <a:rPr lang="es-ES" sz="1100" b="1" i="0" strike="noStrike">
                  <a:solidFill>
                    <a:srgbClr val="000000"/>
                  </a:solidFill>
                  <a:latin typeface="Times New Roman"/>
                  <a:cs typeface="Times New Roman"/>
                </a:rPr>
                <a:t>PROCESO DIRECCIONAMIENTO ESTRATÉGICO</a:t>
              </a:r>
            </a:p>
          </xdr:txBody>
        </xdr:sp>
        <xdr:sp macro="" textlink="">
          <xdr:nvSpPr>
            <xdr:cNvPr id="10" name="Rectangle 17"/>
            <xdr:cNvSpPr>
              <a:spLocks noChangeArrowheads="1"/>
            </xdr:cNvSpPr>
          </xdr:nvSpPr>
          <xdr:spPr bwMode="auto">
            <a:xfrm>
              <a:off x="2126" y="1698"/>
              <a:ext cx="2092" cy="1754"/>
            </a:xfrm>
            <a:prstGeom prst="rect">
              <a:avLst/>
            </a:prstGeom>
            <a:solidFill>
              <a:srgbClr val="FFFFFF"/>
            </a:solidFill>
            <a:ln w="9525">
              <a:solidFill>
                <a:srgbClr val="000000"/>
              </a:solidFill>
              <a:miter lim="800000"/>
              <a:headEnd/>
              <a:tailEnd/>
            </a:ln>
          </xdr:spPr>
        </xdr:sp>
      </xdr:grpSp>
      <xdr:pic>
        <xdr:nvPicPr>
          <xdr:cNvPr id="5" name="10 Imagen" descr="ESCUDO DE BELLO[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852" y="66675"/>
            <a:ext cx="9239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2</xdr:col>
      <xdr:colOff>1847850</xdr:colOff>
      <xdr:row>0</xdr:row>
      <xdr:rowOff>1</xdr:rowOff>
    </xdr:from>
    <xdr:to>
      <xdr:col>2</xdr:col>
      <xdr:colOff>3286125</xdr:colOff>
      <xdr:row>4</xdr:row>
      <xdr:rowOff>160845</xdr:rowOff>
    </xdr:to>
    <xdr:pic>
      <xdr:nvPicPr>
        <xdr:cNvPr id="11" name="Imagen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2019" b="14645"/>
        <a:stretch>
          <a:fillRect/>
        </a:stretch>
      </xdr:blipFill>
      <xdr:spPr bwMode="auto">
        <a:xfrm>
          <a:off x="3971925" y="1"/>
          <a:ext cx="1438275" cy="808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19050</xdr:rowOff>
    </xdr:from>
    <xdr:to>
      <xdr:col>7</xdr:col>
      <xdr:colOff>1438275</xdr:colOff>
      <xdr:row>5</xdr:row>
      <xdr:rowOff>142875</xdr:rowOff>
    </xdr:to>
    <xdr:grpSp>
      <xdr:nvGrpSpPr>
        <xdr:cNvPr id="3" name="9 Grupo"/>
        <xdr:cNvGrpSpPr>
          <a:grpSpLocks/>
        </xdr:cNvGrpSpPr>
      </xdr:nvGrpSpPr>
      <xdr:grpSpPr bwMode="auto">
        <a:xfrm>
          <a:off x="19050" y="19050"/>
          <a:ext cx="10096500" cy="933450"/>
          <a:chOff x="19050" y="23132"/>
          <a:chExt cx="6843032" cy="1038225"/>
        </a:xfrm>
      </xdr:grpSpPr>
      <xdr:grpSp>
        <xdr:nvGrpSpPr>
          <xdr:cNvPr id="4" name="Group 10"/>
          <xdr:cNvGrpSpPr>
            <a:grpSpLocks noChangeAspect="1"/>
          </xdr:cNvGrpSpPr>
        </xdr:nvGrpSpPr>
        <xdr:grpSpPr bwMode="auto">
          <a:xfrm>
            <a:off x="19050" y="23132"/>
            <a:ext cx="6843032" cy="1038225"/>
            <a:chOff x="2126" y="1698"/>
            <a:chExt cx="8597" cy="1754"/>
          </a:xfrm>
        </xdr:grpSpPr>
        <xdr:sp macro="" textlink="">
          <xdr:nvSpPr>
            <xdr:cNvPr id="6" name="AutoShape 11"/>
            <xdr:cNvSpPr>
              <a:spLocks noChangeAspect="1" noChangeArrowheads="1"/>
            </xdr:cNvSpPr>
          </xdr:nvSpPr>
          <xdr:spPr bwMode="auto">
            <a:xfrm>
              <a:off x="2126" y="1698"/>
              <a:ext cx="8597" cy="1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Rectangle 12"/>
            <xdr:cNvSpPr>
              <a:spLocks noChangeArrowheads="1"/>
            </xdr:cNvSpPr>
          </xdr:nvSpPr>
          <xdr:spPr bwMode="auto">
            <a:xfrm>
              <a:off x="2126" y="1698"/>
              <a:ext cx="8597" cy="1754"/>
            </a:xfrm>
            <a:prstGeom prst="rect">
              <a:avLst/>
            </a:prstGeom>
            <a:solidFill>
              <a:srgbClr val="FFFFFF"/>
            </a:solidFill>
            <a:ln w="9525">
              <a:solidFill>
                <a:srgbClr val="000000"/>
              </a:solidFill>
              <a:miter lim="800000"/>
              <a:headEnd/>
              <a:tailEnd/>
            </a:ln>
          </xdr:spPr>
        </xdr:sp>
        <xdr:sp macro="" textlink="">
          <xdr:nvSpPr>
            <xdr:cNvPr id="8" name="Rectangle 13"/>
            <xdr:cNvSpPr>
              <a:spLocks noChangeArrowheads="1"/>
            </xdr:cNvSpPr>
          </xdr:nvSpPr>
          <xdr:spPr bwMode="auto">
            <a:xfrm>
              <a:off x="8752" y="1698"/>
              <a:ext cx="1971" cy="1754"/>
            </a:xfrm>
            <a:prstGeom prst="rect">
              <a:avLst/>
            </a:prstGeom>
            <a:solidFill>
              <a:srgbClr val="FFFFFF"/>
            </a:solidFill>
            <a:ln w="9525">
              <a:solidFill>
                <a:srgbClr val="000000"/>
              </a:solidFill>
              <a:miter lim="800000"/>
              <a:headEnd/>
              <a:tailEnd/>
            </a:ln>
          </xdr:spPr>
        </xdr:sp>
        <xdr:sp macro="" textlink="">
          <xdr:nvSpPr>
            <xdr:cNvPr id="9" name="Rectangle 16"/>
            <xdr:cNvSpPr>
              <a:spLocks noChangeArrowheads="1"/>
            </xdr:cNvSpPr>
          </xdr:nvSpPr>
          <xdr:spPr bwMode="auto">
            <a:xfrm>
              <a:off x="4209" y="1698"/>
              <a:ext cx="4551" cy="175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1">
                <a:defRPr sz="1000"/>
              </a:pPr>
              <a:endParaRPr lang="es-ES" sz="1100" b="1" i="0" strike="noStrike">
                <a:solidFill>
                  <a:srgbClr val="000000"/>
                </a:solidFill>
                <a:latin typeface="Arial" pitchFamily="34" charset="0"/>
                <a:cs typeface="Arial" pitchFamily="34" charset="0"/>
              </a:endParaRPr>
            </a:p>
            <a:p>
              <a:pPr algn="ctr" rtl="1">
                <a:defRPr sz="1000"/>
              </a:pPr>
              <a:endParaRPr lang="es-ES" sz="1100" b="1" i="0" strike="noStrike">
                <a:solidFill>
                  <a:srgbClr val="000000"/>
                </a:solidFill>
                <a:latin typeface="Arial" pitchFamily="34" charset="0"/>
                <a:cs typeface="Arial" pitchFamily="34" charset="0"/>
              </a:endParaRPr>
            </a:p>
            <a:p>
              <a:pPr algn="ctr" rtl="1">
                <a:defRPr sz="1000"/>
              </a:pPr>
              <a:r>
                <a:rPr lang="es-ES" sz="1100" b="1" i="0" strike="noStrike" baseline="0">
                  <a:solidFill>
                    <a:srgbClr val="000000"/>
                  </a:solidFill>
                  <a:latin typeface="Arial" pitchFamily="34" charset="0"/>
                  <a:cs typeface="Arial" pitchFamily="34" charset="0"/>
                </a:rPr>
                <a:t>IDENTIFICACION DEL RIESGOS</a:t>
              </a:r>
              <a:endParaRPr lang="es-ES" sz="1100" b="1" i="0" strike="noStrike">
                <a:solidFill>
                  <a:srgbClr val="000000"/>
                </a:solidFill>
                <a:latin typeface="Times New Roman"/>
                <a:cs typeface="Times New Roman"/>
              </a:endParaRPr>
            </a:p>
            <a:p>
              <a:pPr algn="ctr" rtl="1">
                <a:defRPr sz="1000"/>
              </a:pPr>
              <a:r>
                <a:rPr lang="es-ES" sz="1100" b="1" i="0" strike="noStrike">
                  <a:solidFill>
                    <a:srgbClr val="000000"/>
                  </a:solidFill>
                  <a:latin typeface="Times New Roman"/>
                  <a:cs typeface="Times New Roman"/>
                </a:rPr>
                <a:t>PROCESO DIRECCIONAMIENTO ESTRATÉGICO</a:t>
              </a:r>
            </a:p>
          </xdr:txBody>
        </xdr:sp>
        <xdr:sp macro="" textlink="">
          <xdr:nvSpPr>
            <xdr:cNvPr id="10" name="Rectangle 17"/>
            <xdr:cNvSpPr>
              <a:spLocks noChangeArrowheads="1"/>
            </xdr:cNvSpPr>
          </xdr:nvSpPr>
          <xdr:spPr bwMode="auto">
            <a:xfrm>
              <a:off x="2126" y="1698"/>
              <a:ext cx="2092" cy="1754"/>
            </a:xfrm>
            <a:prstGeom prst="rect">
              <a:avLst/>
            </a:prstGeom>
            <a:solidFill>
              <a:srgbClr val="FFFFFF"/>
            </a:solidFill>
            <a:ln w="9525">
              <a:solidFill>
                <a:srgbClr val="000000"/>
              </a:solidFill>
              <a:miter lim="800000"/>
              <a:headEnd/>
              <a:tailEnd/>
            </a:ln>
          </xdr:spPr>
        </xdr:sp>
      </xdr:grpSp>
      <xdr:pic>
        <xdr:nvPicPr>
          <xdr:cNvPr id="5" name="10 Imagen" descr="ESCUDO DE BELLO[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852" y="66675"/>
            <a:ext cx="9239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6</xdr:col>
      <xdr:colOff>923925</xdr:colOff>
      <xdr:row>0</xdr:row>
      <xdr:rowOff>85725</xdr:rowOff>
    </xdr:from>
    <xdr:to>
      <xdr:col>7</xdr:col>
      <xdr:colOff>1219200</xdr:colOff>
      <xdr:row>5</xdr:row>
      <xdr:rowOff>84644</xdr:rowOff>
    </xdr:to>
    <xdr:pic>
      <xdr:nvPicPr>
        <xdr:cNvPr id="11" name="Imagen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2019" b="14645"/>
        <a:stretch>
          <a:fillRect/>
        </a:stretch>
      </xdr:blipFill>
      <xdr:spPr bwMode="auto">
        <a:xfrm>
          <a:off x="8153400" y="85725"/>
          <a:ext cx="1743075" cy="808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380999</xdr:colOff>
      <xdr:row>0</xdr:row>
      <xdr:rowOff>0</xdr:rowOff>
    </xdr:from>
    <xdr:to>
      <xdr:col>25</xdr:col>
      <xdr:colOff>47624</xdr:colOff>
      <xdr:row>6</xdr:row>
      <xdr:rowOff>174624</xdr:rowOff>
    </xdr:to>
    <xdr:grpSp>
      <xdr:nvGrpSpPr>
        <xdr:cNvPr id="3" name="9 Grupo"/>
        <xdr:cNvGrpSpPr>
          <a:grpSpLocks/>
        </xdr:cNvGrpSpPr>
      </xdr:nvGrpSpPr>
      <xdr:grpSpPr bwMode="auto">
        <a:xfrm>
          <a:off x="571499" y="0"/>
          <a:ext cx="14366875" cy="1222374"/>
          <a:chOff x="19050" y="23132"/>
          <a:chExt cx="6843032" cy="1038225"/>
        </a:xfrm>
      </xdr:grpSpPr>
      <xdr:grpSp>
        <xdr:nvGrpSpPr>
          <xdr:cNvPr id="5" name="Group 10"/>
          <xdr:cNvGrpSpPr>
            <a:grpSpLocks noChangeAspect="1"/>
          </xdr:cNvGrpSpPr>
        </xdr:nvGrpSpPr>
        <xdr:grpSpPr bwMode="auto">
          <a:xfrm>
            <a:off x="19050" y="23132"/>
            <a:ext cx="6843032" cy="1038225"/>
            <a:chOff x="2126" y="1698"/>
            <a:chExt cx="8597" cy="1754"/>
          </a:xfrm>
        </xdr:grpSpPr>
        <xdr:sp macro="" textlink="">
          <xdr:nvSpPr>
            <xdr:cNvPr id="7" name="AutoShape 11"/>
            <xdr:cNvSpPr>
              <a:spLocks noChangeAspect="1" noChangeArrowheads="1"/>
            </xdr:cNvSpPr>
          </xdr:nvSpPr>
          <xdr:spPr bwMode="auto">
            <a:xfrm>
              <a:off x="2126" y="1698"/>
              <a:ext cx="8597" cy="1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12"/>
            <xdr:cNvSpPr>
              <a:spLocks noChangeArrowheads="1"/>
            </xdr:cNvSpPr>
          </xdr:nvSpPr>
          <xdr:spPr bwMode="auto">
            <a:xfrm>
              <a:off x="2126" y="1698"/>
              <a:ext cx="8597" cy="1754"/>
            </a:xfrm>
            <a:prstGeom prst="rect">
              <a:avLst/>
            </a:prstGeom>
            <a:solidFill>
              <a:srgbClr val="FFFFFF"/>
            </a:solidFill>
            <a:ln w="9525">
              <a:solidFill>
                <a:srgbClr val="000000"/>
              </a:solidFill>
              <a:miter lim="800000"/>
              <a:headEnd/>
              <a:tailEnd/>
            </a:ln>
          </xdr:spPr>
        </xdr:sp>
        <xdr:sp macro="" textlink="">
          <xdr:nvSpPr>
            <xdr:cNvPr id="9" name="Rectangle 13"/>
            <xdr:cNvSpPr>
              <a:spLocks noChangeArrowheads="1"/>
            </xdr:cNvSpPr>
          </xdr:nvSpPr>
          <xdr:spPr bwMode="auto">
            <a:xfrm>
              <a:off x="8752" y="1698"/>
              <a:ext cx="1971" cy="1754"/>
            </a:xfrm>
            <a:prstGeom prst="rect">
              <a:avLst/>
            </a:prstGeom>
            <a:solidFill>
              <a:srgbClr val="FFFFFF"/>
            </a:solidFill>
            <a:ln w="9525">
              <a:solidFill>
                <a:srgbClr val="000000"/>
              </a:solidFill>
              <a:miter lim="800000"/>
              <a:headEnd/>
              <a:tailEnd/>
            </a:ln>
          </xdr:spPr>
        </xdr:sp>
        <xdr:sp macro="" textlink="">
          <xdr:nvSpPr>
            <xdr:cNvPr id="10" name="Rectangle 16"/>
            <xdr:cNvSpPr>
              <a:spLocks noChangeArrowheads="1"/>
            </xdr:cNvSpPr>
          </xdr:nvSpPr>
          <xdr:spPr bwMode="auto">
            <a:xfrm>
              <a:off x="4209" y="1698"/>
              <a:ext cx="4551" cy="175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1">
                <a:defRPr sz="1000"/>
              </a:pPr>
              <a:endParaRPr lang="es-ES" sz="1100" b="1" i="0" strike="noStrike">
                <a:solidFill>
                  <a:srgbClr val="000000"/>
                </a:solidFill>
                <a:latin typeface="Arial" pitchFamily="34" charset="0"/>
                <a:cs typeface="Arial" pitchFamily="34" charset="0"/>
              </a:endParaRPr>
            </a:p>
            <a:p>
              <a:pPr algn="ctr" rtl="1">
                <a:defRPr sz="1000"/>
              </a:pPr>
              <a:r>
                <a:rPr lang="es-ES" sz="1100" b="1" i="0" strike="noStrike">
                  <a:solidFill>
                    <a:srgbClr val="000000"/>
                  </a:solidFill>
                  <a:latin typeface="Arial" pitchFamily="34" charset="0"/>
                  <a:cs typeface="Arial" pitchFamily="34" charset="0"/>
                </a:rPr>
                <a:t>MATRIZ DE CALIFICACION Y EVALUACION DEL RIESGO</a:t>
              </a:r>
              <a:endParaRPr lang="es-ES" sz="1100" b="1" i="0" strike="noStrike">
                <a:solidFill>
                  <a:srgbClr val="000000"/>
                </a:solidFill>
                <a:latin typeface="Times New Roman"/>
                <a:cs typeface="Times New Roman"/>
              </a:endParaRPr>
            </a:p>
            <a:p>
              <a:pPr algn="ctr" rtl="1">
                <a:defRPr sz="1000"/>
              </a:pPr>
              <a:r>
                <a:rPr lang="es-ES" sz="1100" b="1" i="0" strike="noStrike">
                  <a:solidFill>
                    <a:srgbClr val="000000"/>
                  </a:solidFill>
                  <a:latin typeface="Times New Roman"/>
                  <a:cs typeface="Times New Roman"/>
                </a:rPr>
                <a:t>PROCESO DIRECCIONAMIENTO ESTRATÉGICO</a:t>
              </a:r>
            </a:p>
          </xdr:txBody>
        </xdr:sp>
        <xdr:sp macro="" textlink="">
          <xdr:nvSpPr>
            <xdr:cNvPr id="11" name="Rectangle 17"/>
            <xdr:cNvSpPr>
              <a:spLocks noChangeArrowheads="1"/>
            </xdr:cNvSpPr>
          </xdr:nvSpPr>
          <xdr:spPr bwMode="auto">
            <a:xfrm>
              <a:off x="2126" y="1698"/>
              <a:ext cx="2092" cy="1754"/>
            </a:xfrm>
            <a:prstGeom prst="rect">
              <a:avLst/>
            </a:prstGeom>
            <a:solidFill>
              <a:srgbClr val="FFFFFF"/>
            </a:solidFill>
            <a:ln w="9525">
              <a:solidFill>
                <a:srgbClr val="000000"/>
              </a:solidFill>
              <a:miter lim="800000"/>
              <a:headEnd/>
              <a:tailEnd/>
            </a:ln>
          </xdr:spPr>
        </xdr:sp>
      </xdr:grpSp>
      <xdr:pic>
        <xdr:nvPicPr>
          <xdr:cNvPr id="6" name="10 Imagen" descr="ESCUDO DE BELLO[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852" y="66675"/>
            <a:ext cx="9239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20</xdr:col>
      <xdr:colOff>269875</xdr:colOff>
      <xdr:row>0</xdr:row>
      <xdr:rowOff>31750</xdr:rowOff>
    </xdr:from>
    <xdr:to>
      <xdr:col>24</xdr:col>
      <xdr:colOff>95249</xdr:colOff>
      <xdr:row>6</xdr:row>
      <xdr:rowOff>95250</xdr:rowOff>
    </xdr:to>
    <xdr:pic>
      <xdr:nvPicPr>
        <xdr:cNvPr id="12" name="Imagen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2019" b="14645"/>
        <a:stretch>
          <a:fillRect/>
        </a:stretch>
      </xdr:blipFill>
      <xdr:spPr bwMode="auto">
        <a:xfrm>
          <a:off x="12176125" y="31750"/>
          <a:ext cx="2222499"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24</xdr:col>
      <xdr:colOff>536575</xdr:colOff>
      <xdr:row>7</xdr:row>
      <xdr:rowOff>22224</xdr:rowOff>
    </xdr:to>
    <xdr:grpSp>
      <xdr:nvGrpSpPr>
        <xdr:cNvPr id="3" name="9 Grupo"/>
        <xdr:cNvGrpSpPr>
          <a:grpSpLocks/>
        </xdr:cNvGrpSpPr>
      </xdr:nvGrpSpPr>
      <xdr:grpSpPr bwMode="auto">
        <a:xfrm>
          <a:off x="571500" y="0"/>
          <a:ext cx="14366875" cy="1222374"/>
          <a:chOff x="19050" y="23132"/>
          <a:chExt cx="6843032" cy="1038225"/>
        </a:xfrm>
      </xdr:grpSpPr>
      <xdr:grpSp>
        <xdr:nvGrpSpPr>
          <xdr:cNvPr id="4" name="Group 10"/>
          <xdr:cNvGrpSpPr>
            <a:grpSpLocks noChangeAspect="1"/>
          </xdr:cNvGrpSpPr>
        </xdr:nvGrpSpPr>
        <xdr:grpSpPr bwMode="auto">
          <a:xfrm>
            <a:off x="19050" y="23132"/>
            <a:ext cx="6843032" cy="1038225"/>
            <a:chOff x="2126" y="1698"/>
            <a:chExt cx="8597" cy="1754"/>
          </a:xfrm>
        </xdr:grpSpPr>
        <xdr:sp macro="" textlink="">
          <xdr:nvSpPr>
            <xdr:cNvPr id="6" name="AutoShape 11"/>
            <xdr:cNvSpPr>
              <a:spLocks noChangeAspect="1" noChangeArrowheads="1"/>
            </xdr:cNvSpPr>
          </xdr:nvSpPr>
          <xdr:spPr bwMode="auto">
            <a:xfrm>
              <a:off x="2126" y="1698"/>
              <a:ext cx="8597" cy="1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Rectangle 12"/>
            <xdr:cNvSpPr>
              <a:spLocks noChangeArrowheads="1"/>
            </xdr:cNvSpPr>
          </xdr:nvSpPr>
          <xdr:spPr bwMode="auto">
            <a:xfrm>
              <a:off x="2126" y="1698"/>
              <a:ext cx="8597" cy="1754"/>
            </a:xfrm>
            <a:prstGeom prst="rect">
              <a:avLst/>
            </a:prstGeom>
            <a:solidFill>
              <a:srgbClr val="FFFFFF"/>
            </a:solidFill>
            <a:ln w="9525">
              <a:solidFill>
                <a:srgbClr val="000000"/>
              </a:solidFill>
              <a:miter lim="800000"/>
              <a:headEnd/>
              <a:tailEnd/>
            </a:ln>
          </xdr:spPr>
        </xdr:sp>
        <xdr:sp macro="" textlink="">
          <xdr:nvSpPr>
            <xdr:cNvPr id="8" name="Rectangle 13"/>
            <xdr:cNvSpPr>
              <a:spLocks noChangeArrowheads="1"/>
            </xdr:cNvSpPr>
          </xdr:nvSpPr>
          <xdr:spPr bwMode="auto">
            <a:xfrm>
              <a:off x="8752" y="1698"/>
              <a:ext cx="1971" cy="1754"/>
            </a:xfrm>
            <a:prstGeom prst="rect">
              <a:avLst/>
            </a:prstGeom>
            <a:solidFill>
              <a:srgbClr val="FFFFFF"/>
            </a:solidFill>
            <a:ln w="9525">
              <a:solidFill>
                <a:srgbClr val="000000"/>
              </a:solidFill>
              <a:miter lim="800000"/>
              <a:headEnd/>
              <a:tailEnd/>
            </a:ln>
          </xdr:spPr>
        </xdr:sp>
        <xdr:sp macro="" textlink="">
          <xdr:nvSpPr>
            <xdr:cNvPr id="9" name="Rectangle 16"/>
            <xdr:cNvSpPr>
              <a:spLocks noChangeArrowheads="1"/>
            </xdr:cNvSpPr>
          </xdr:nvSpPr>
          <xdr:spPr bwMode="auto">
            <a:xfrm>
              <a:off x="4209" y="1698"/>
              <a:ext cx="4551" cy="175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1">
                <a:defRPr sz="1000"/>
              </a:pPr>
              <a:endParaRPr lang="es-ES" sz="1100" b="1" i="0" strike="noStrike">
                <a:solidFill>
                  <a:srgbClr val="000000"/>
                </a:solidFill>
                <a:latin typeface="Arial" pitchFamily="34" charset="0"/>
                <a:cs typeface="Arial" pitchFamily="34" charset="0"/>
              </a:endParaRPr>
            </a:p>
            <a:p>
              <a:pPr algn="ctr" rtl="1">
                <a:defRPr sz="1000"/>
              </a:pPr>
              <a:r>
                <a:rPr lang="es-ES" sz="1100" b="1" i="0" strike="noStrike">
                  <a:solidFill>
                    <a:srgbClr val="000000"/>
                  </a:solidFill>
                  <a:latin typeface="Arial" pitchFamily="34" charset="0"/>
                  <a:cs typeface="Arial" pitchFamily="34" charset="0"/>
                </a:rPr>
                <a:t>MATRIZ DE VALORACION Y TRATAMIENTO DEL RIESGO</a:t>
              </a:r>
              <a:endParaRPr lang="es-ES" sz="1100" b="1" i="0" strike="noStrike">
                <a:solidFill>
                  <a:srgbClr val="000000"/>
                </a:solidFill>
                <a:latin typeface="Times New Roman"/>
                <a:cs typeface="Times New Roman"/>
              </a:endParaRPr>
            </a:p>
            <a:p>
              <a:pPr algn="ctr" rtl="1">
                <a:defRPr sz="1000"/>
              </a:pPr>
              <a:r>
                <a:rPr lang="es-ES" sz="1100" b="1" i="0" strike="noStrike">
                  <a:solidFill>
                    <a:srgbClr val="000000"/>
                  </a:solidFill>
                  <a:latin typeface="Times New Roman"/>
                  <a:cs typeface="Times New Roman"/>
                </a:rPr>
                <a:t>PROCESO DIRECCIONAMIENTO ESTRATÉGICO</a:t>
              </a:r>
            </a:p>
          </xdr:txBody>
        </xdr:sp>
        <xdr:sp macro="" textlink="">
          <xdr:nvSpPr>
            <xdr:cNvPr id="10" name="Rectangle 17"/>
            <xdr:cNvSpPr>
              <a:spLocks noChangeArrowheads="1"/>
            </xdr:cNvSpPr>
          </xdr:nvSpPr>
          <xdr:spPr bwMode="auto">
            <a:xfrm>
              <a:off x="2126" y="1698"/>
              <a:ext cx="2092" cy="1754"/>
            </a:xfrm>
            <a:prstGeom prst="rect">
              <a:avLst/>
            </a:prstGeom>
            <a:solidFill>
              <a:srgbClr val="FFFFFF"/>
            </a:solidFill>
            <a:ln w="9525">
              <a:solidFill>
                <a:srgbClr val="000000"/>
              </a:solidFill>
              <a:miter lim="800000"/>
              <a:headEnd/>
              <a:tailEnd/>
            </a:ln>
          </xdr:spPr>
        </xdr:sp>
      </xdr:grpSp>
      <xdr:pic>
        <xdr:nvPicPr>
          <xdr:cNvPr id="5" name="10 Imagen" descr="ESCUDO DE BELLO[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852" y="66675"/>
            <a:ext cx="9239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20</xdr:col>
      <xdr:colOff>419100</xdr:colOff>
      <xdr:row>0</xdr:row>
      <xdr:rowOff>38100</xdr:rowOff>
    </xdr:from>
    <xdr:to>
      <xdr:col>24</xdr:col>
      <xdr:colOff>135305</xdr:colOff>
      <xdr:row>6</xdr:row>
      <xdr:rowOff>133350</xdr:rowOff>
    </xdr:to>
    <xdr:pic>
      <xdr:nvPicPr>
        <xdr:cNvPr id="11" name="Imagen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2019" b="14645"/>
        <a:stretch>
          <a:fillRect/>
        </a:stretch>
      </xdr:blipFill>
      <xdr:spPr bwMode="auto">
        <a:xfrm>
          <a:off x="12401550" y="38100"/>
          <a:ext cx="213555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206374</xdr:colOff>
      <xdr:row>51</xdr:row>
      <xdr:rowOff>15874</xdr:rowOff>
    </xdr:from>
    <xdr:to>
      <xdr:col>26</xdr:col>
      <xdr:colOff>476249</xdr:colOff>
      <xdr:row>61</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40</xdr:col>
      <xdr:colOff>492125</xdr:colOff>
      <xdr:row>50</xdr:row>
      <xdr:rowOff>88898</xdr:rowOff>
    </xdr:from>
    <xdr:to>
      <xdr:col>52</xdr:col>
      <xdr:colOff>523875</xdr:colOff>
      <xdr:row>61</xdr:row>
      <xdr:rowOff>142874</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295275</xdr:colOff>
      <xdr:row>0</xdr:row>
      <xdr:rowOff>76200</xdr:rowOff>
    </xdr:from>
    <xdr:to>
      <xdr:col>1</xdr:col>
      <xdr:colOff>895350</xdr:colOff>
      <xdr:row>1</xdr:row>
      <xdr:rowOff>371475</xdr:rowOff>
    </xdr:to>
    <xdr:pic>
      <xdr:nvPicPr>
        <xdr:cNvPr id="2"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295275" y="76200"/>
          <a:ext cx="600075" cy="4476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UEBA/10.%20Evaluaci&#243;n%20Independiente%20201805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v02"/>
      <sheetName val="MATRIZ RIESGOS"/>
      <sheetName val="Hoja1"/>
    </sheetNames>
    <sheetDataSet>
      <sheetData sheetId="0"/>
      <sheetData sheetId="1"/>
      <sheetData sheetId="2">
        <row r="4">
          <cell r="L4" t="str">
            <v>11</v>
          </cell>
          <cell r="M4" t="str">
            <v>Bajo</v>
          </cell>
        </row>
        <row r="5">
          <cell r="L5" t="str">
            <v>12</v>
          </cell>
          <cell r="M5" t="str">
            <v>Bajo</v>
          </cell>
        </row>
        <row r="6">
          <cell r="L6" t="str">
            <v>21</v>
          </cell>
          <cell r="M6" t="str">
            <v>Bajo</v>
          </cell>
        </row>
        <row r="7">
          <cell r="L7" t="str">
            <v>22</v>
          </cell>
          <cell r="M7" t="str">
            <v>Bajo</v>
          </cell>
        </row>
        <row r="8">
          <cell r="L8" t="str">
            <v>31</v>
          </cell>
          <cell r="M8" t="str">
            <v>Bajo</v>
          </cell>
        </row>
        <row r="9">
          <cell r="L9" t="str">
            <v>13</v>
          </cell>
          <cell r="M9" t="str">
            <v>Moderado</v>
          </cell>
        </row>
        <row r="10">
          <cell r="L10" t="str">
            <v>23</v>
          </cell>
          <cell r="M10" t="str">
            <v>Moderado</v>
          </cell>
        </row>
        <row r="11">
          <cell r="L11" t="str">
            <v>32</v>
          </cell>
          <cell r="M11" t="str">
            <v>Moderado</v>
          </cell>
        </row>
        <row r="12">
          <cell r="L12" t="str">
            <v>41</v>
          </cell>
          <cell r="M12" t="str">
            <v>Moderado</v>
          </cell>
        </row>
        <row r="13">
          <cell r="L13" t="str">
            <v>14</v>
          </cell>
          <cell r="M13" t="str">
            <v>Alto</v>
          </cell>
        </row>
        <row r="14">
          <cell r="L14" t="str">
            <v>15</v>
          </cell>
          <cell r="M14" t="str">
            <v>Alto</v>
          </cell>
        </row>
        <row r="15">
          <cell r="L15" t="str">
            <v>24</v>
          </cell>
          <cell r="M15" t="str">
            <v>Alto</v>
          </cell>
        </row>
        <row r="16">
          <cell r="L16" t="str">
            <v>33</v>
          </cell>
          <cell r="M16" t="str">
            <v>Alto</v>
          </cell>
        </row>
        <row r="17">
          <cell r="L17" t="str">
            <v>43</v>
          </cell>
          <cell r="M17" t="str">
            <v>Alto</v>
          </cell>
        </row>
        <row r="18">
          <cell r="L18" t="str">
            <v>42</v>
          </cell>
          <cell r="M18" t="str">
            <v>Alto</v>
          </cell>
        </row>
        <row r="19">
          <cell r="L19" t="str">
            <v>51</v>
          </cell>
          <cell r="M19" t="str">
            <v>Alto</v>
          </cell>
        </row>
        <row r="20">
          <cell r="L20" t="str">
            <v>52</v>
          </cell>
          <cell r="M20" t="str">
            <v>Alto</v>
          </cell>
        </row>
        <row r="21">
          <cell r="L21" t="str">
            <v>25</v>
          </cell>
          <cell r="M21" t="str">
            <v>Extremo</v>
          </cell>
        </row>
        <row r="22">
          <cell r="L22" t="str">
            <v>34</v>
          </cell>
          <cell r="M22" t="str">
            <v>Extremo</v>
          </cell>
        </row>
        <row r="23">
          <cell r="L23" t="str">
            <v>35</v>
          </cell>
          <cell r="M23" t="str">
            <v>Extremo</v>
          </cell>
        </row>
        <row r="24">
          <cell r="L24" t="str">
            <v>44</v>
          </cell>
          <cell r="M24" t="str">
            <v>Extremo</v>
          </cell>
        </row>
        <row r="25">
          <cell r="L25" t="str">
            <v>45</v>
          </cell>
          <cell r="M25" t="str">
            <v>Extremo</v>
          </cell>
        </row>
        <row r="26">
          <cell r="L26" t="str">
            <v>53</v>
          </cell>
          <cell r="M26" t="str">
            <v>Extremo</v>
          </cell>
        </row>
        <row r="27">
          <cell r="L27" t="str">
            <v>54</v>
          </cell>
          <cell r="M27" t="str">
            <v>Extremo</v>
          </cell>
        </row>
        <row r="28">
          <cell r="L28" t="str">
            <v>55</v>
          </cell>
          <cell r="M28" t="str">
            <v>Extremo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C000"/>
  </sheetPr>
  <dimension ref="A1:E37"/>
  <sheetViews>
    <sheetView showGridLines="0" tabSelected="1" workbookViewId="0">
      <pane xSplit="2" ySplit="8" topLeftCell="C9" activePane="bottomRight" state="frozen"/>
      <selection activeCell="B7" sqref="B7"/>
      <selection pane="topRight" activeCell="B7" sqref="B7"/>
      <selection pane="bottomLeft" activeCell="B7" sqref="B7"/>
      <selection pane="bottomRight" sqref="A1:XFD6"/>
    </sheetView>
  </sheetViews>
  <sheetFormatPr baseColWidth="10" defaultRowHeight="12.75" x14ac:dyDescent="0.2"/>
  <cols>
    <col min="1" max="1" width="4.85546875" style="3" customWidth="1"/>
    <col min="2" max="2" width="27" style="3" customWidth="1"/>
    <col min="3" max="3" width="54.42578125" style="3" customWidth="1"/>
    <col min="4" max="16384" width="11.42578125" style="3"/>
  </cols>
  <sheetData>
    <row r="1" spans="1:3" customFormat="1" x14ac:dyDescent="0.2"/>
    <row r="2" spans="1:3" customFormat="1" x14ac:dyDescent="0.2"/>
    <row r="3" spans="1:3" customFormat="1" x14ac:dyDescent="0.2"/>
    <row r="4" spans="1:3" customFormat="1" x14ac:dyDescent="0.2"/>
    <row r="5" spans="1:3" customFormat="1" x14ac:dyDescent="0.2"/>
    <row r="6" spans="1:3" customFormat="1" x14ac:dyDescent="0.2"/>
    <row r="7" spans="1:3" ht="3" customHeight="1" x14ac:dyDescent="0.2"/>
    <row r="8" spans="1:3" ht="18" customHeight="1" x14ac:dyDescent="0.2">
      <c r="A8" s="1" t="s">
        <v>1</v>
      </c>
      <c r="B8" s="20" t="s">
        <v>492</v>
      </c>
      <c r="C8" s="1" t="s">
        <v>3</v>
      </c>
    </row>
    <row r="9" spans="1:3" ht="48" customHeight="1" x14ac:dyDescent="0.2">
      <c r="A9" s="2">
        <v>1</v>
      </c>
      <c r="B9" s="23" t="s">
        <v>493</v>
      </c>
      <c r="C9" s="9" t="s">
        <v>494</v>
      </c>
    </row>
    <row r="10" spans="1:3" ht="37.5" customHeight="1" x14ac:dyDescent="0.2">
      <c r="A10" s="2">
        <f>A9+1</f>
        <v>2</v>
      </c>
      <c r="B10" s="246" t="s">
        <v>495</v>
      </c>
      <c r="C10" s="4" t="s">
        <v>496</v>
      </c>
    </row>
    <row r="11" spans="1:3" ht="46.5" customHeight="1" x14ac:dyDescent="0.2">
      <c r="A11" s="2">
        <f>A10+1</f>
        <v>3</v>
      </c>
      <c r="B11" s="246" t="s">
        <v>498</v>
      </c>
      <c r="C11" s="247" t="s">
        <v>497</v>
      </c>
    </row>
    <row r="12" spans="1:3" s="22" customFormat="1" ht="37.5" customHeight="1" x14ac:dyDescent="0.2">
      <c r="A12" s="2">
        <v>4</v>
      </c>
      <c r="B12" s="246" t="s">
        <v>500</v>
      </c>
      <c r="C12" s="4" t="s">
        <v>499</v>
      </c>
    </row>
    <row r="13" spans="1:3" ht="54" customHeight="1" x14ac:dyDescent="0.2">
      <c r="A13" s="2">
        <f t="shared" ref="A13:A14" si="0">A12+1</f>
        <v>5</v>
      </c>
      <c r="B13" s="21" t="s">
        <v>501</v>
      </c>
      <c r="C13" s="13" t="s">
        <v>502</v>
      </c>
    </row>
    <row r="14" spans="1:3" ht="37.5" customHeight="1" x14ac:dyDescent="0.2">
      <c r="A14" s="2">
        <f t="shared" si="0"/>
        <v>6</v>
      </c>
      <c r="B14" s="246" t="s">
        <v>504</v>
      </c>
      <c r="C14" s="237" t="s">
        <v>503</v>
      </c>
    </row>
    <row r="15" spans="1:3" s="12" customFormat="1" ht="37.5" customHeight="1" x14ac:dyDescent="0.2">
      <c r="A15" s="2">
        <v>7</v>
      </c>
      <c r="B15" s="246" t="s">
        <v>514</v>
      </c>
      <c r="C15" s="237" t="s">
        <v>513</v>
      </c>
    </row>
    <row r="16" spans="1:3" ht="40.5" customHeight="1" x14ac:dyDescent="0.2">
      <c r="A16" s="2">
        <f t="shared" ref="A16:A17" si="1">A15+1</f>
        <v>8</v>
      </c>
      <c r="B16" s="246" t="s">
        <v>505</v>
      </c>
      <c r="C16" s="237" t="s">
        <v>506</v>
      </c>
    </row>
    <row r="17" spans="1:5" ht="43.5" customHeight="1" x14ac:dyDescent="0.2">
      <c r="A17" s="2">
        <f t="shared" si="1"/>
        <v>9</v>
      </c>
      <c r="B17" s="23" t="s">
        <v>508</v>
      </c>
      <c r="C17" s="148" t="s">
        <v>507</v>
      </c>
      <c r="E17" s="3" t="s">
        <v>837</v>
      </c>
    </row>
    <row r="18" spans="1:5" ht="48.75" customHeight="1" x14ac:dyDescent="0.2">
      <c r="A18" s="2">
        <v>10</v>
      </c>
      <c r="B18" s="246" t="s">
        <v>509</v>
      </c>
      <c r="C18" s="237" t="s">
        <v>510</v>
      </c>
    </row>
    <row r="19" spans="1:5" ht="30.75" customHeight="1" x14ac:dyDescent="0.2">
      <c r="A19" s="2">
        <v>11</v>
      </c>
      <c r="B19" s="246" t="s">
        <v>512</v>
      </c>
      <c r="C19" s="247" t="s">
        <v>511</v>
      </c>
    </row>
    <row r="37" spans="5:5" x14ac:dyDescent="0.2">
      <c r="E37" s="3" t="s">
        <v>838</v>
      </c>
    </row>
  </sheetData>
  <autoFilter ref="A8:C19"/>
  <sortState ref="B5:U46">
    <sortCondition ref="B5:B46"/>
  </sortState>
  <phoneticPr fontId="0" type="noConversion"/>
  <printOptions horizontalCentered="1"/>
  <pageMargins left="0.39370078740157483" right="0.39370078740157483" top="0.59055118110236227" bottom="0.59055118110236227" header="0" footer="0.19685039370078741"/>
  <pageSetup orientation="portrait" horizontalDpi="300" verticalDpi="300" r:id="rId1"/>
  <headerFooter alignWithMargins="0">
    <oddFooter>&amp;LVersión: 02.&amp;RPágina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N32"/>
  <sheetViews>
    <sheetView topLeftCell="B1" workbookViewId="0">
      <selection activeCell="B1" sqref="B1"/>
    </sheetView>
  </sheetViews>
  <sheetFormatPr baseColWidth="10" defaultRowHeight="12.75" x14ac:dyDescent="0.2"/>
  <cols>
    <col min="4" max="14" width="11.42578125" hidden="1" customWidth="1"/>
  </cols>
  <sheetData>
    <row r="4" spans="4:14" ht="18" customHeight="1" x14ac:dyDescent="0.2">
      <c r="D4" s="124">
        <v>5</v>
      </c>
      <c r="E4" s="125">
        <f>$D4+E$9</f>
        <v>6</v>
      </c>
      <c r="F4" s="125">
        <f t="shared" ref="F4:I8" si="0">$D4+F$9</f>
        <v>7</v>
      </c>
      <c r="G4" s="121">
        <f t="shared" si="0"/>
        <v>8</v>
      </c>
      <c r="H4" s="121">
        <f t="shared" si="0"/>
        <v>9</v>
      </c>
      <c r="I4" s="121">
        <f t="shared" si="0"/>
        <v>10</v>
      </c>
      <c r="L4" s="132" t="s">
        <v>250</v>
      </c>
      <c r="M4" s="127" t="s">
        <v>237</v>
      </c>
      <c r="N4" s="131">
        <v>11</v>
      </c>
    </row>
    <row r="5" spans="4:14" ht="18" customHeight="1" x14ac:dyDescent="0.2">
      <c r="D5" s="124">
        <v>4</v>
      </c>
      <c r="E5" s="122">
        <f t="shared" ref="E5:E8" si="1">$D5+E$9</f>
        <v>5</v>
      </c>
      <c r="F5" s="125">
        <f t="shared" si="0"/>
        <v>6</v>
      </c>
      <c r="G5" s="125">
        <f t="shared" si="0"/>
        <v>7</v>
      </c>
      <c r="H5" s="121">
        <f t="shared" si="0"/>
        <v>8</v>
      </c>
      <c r="I5" s="121">
        <f t="shared" si="0"/>
        <v>9</v>
      </c>
      <c r="L5" s="132" t="s">
        <v>251</v>
      </c>
      <c r="M5" s="127" t="s">
        <v>237</v>
      </c>
      <c r="N5" s="131">
        <v>12</v>
      </c>
    </row>
    <row r="6" spans="4:14" ht="18" customHeight="1" x14ac:dyDescent="0.2">
      <c r="D6" s="124">
        <v>3</v>
      </c>
      <c r="E6" s="123">
        <f t="shared" si="1"/>
        <v>4</v>
      </c>
      <c r="F6" s="122">
        <f t="shared" si="0"/>
        <v>5</v>
      </c>
      <c r="G6" s="125">
        <f t="shared" si="0"/>
        <v>6</v>
      </c>
      <c r="H6" s="121">
        <f t="shared" si="0"/>
        <v>7</v>
      </c>
      <c r="I6" s="121">
        <f t="shared" si="0"/>
        <v>8</v>
      </c>
      <c r="L6" s="132" t="s">
        <v>242</v>
      </c>
      <c r="M6" s="127" t="s">
        <v>237</v>
      </c>
      <c r="N6" s="131">
        <v>21</v>
      </c>
    </row>
    <row r="7" spans="4:14" ht="18" customHeight="1" x14ac:dyDescent="0.2">
      <c r="D7" s="124">
        <v>2</v>
      </c>
      <c r="E7" s="123">
        <f t="shared" si="1"/>
        <v>3</v>
      </c>
      <c r="F7" s="123">
        <f t="shared" si="0"/>
        <v>4</v>
      </c>
      <c r="G7" s="122">
        <f t="shared" si="0"/>
        <v>5</v>
      </c>
      <c r="H7" s="125">
        <f t="shared" si="0"/>
        <v>6</v>
      </c>
      <c r="I7" s="121">
        <f t="shared" si="0"/>
        <v>7</v>
      </c>
      <c r="L7" s="132" t="s">
        <v>243</v>
      </c>
      <c r="M7" s="127" t="s">
        <v>237</v>
      </c>
      <c r="N7" s="131">
        <v>22</v>
      </c>
    </row>
    <row r="8" spans="4:14" ht="18" customHeight="1" x14ac:dyDescent="0.2">
      <c r="D8" s="124">
        <v>1</v>
      </c>
      <c r="E8" s="123">
        <f t="shared" si="1"/>
        <v>2</v>
      </c>
      <c r="F8" s="123">
        <f t="shared" si="0"/>
        <v>3</v>
      </c>
      <c r="G8" s="122">
        <f t="shared" si="0"/>
        <v>4</v>
      </c>
      <c r="H8" s="125">
        <f t="shared" si="0"/>
        <v>5</v>
      </c>
      <c r="I8" s="125">
        <f t="shared" si="0"/>
        <v>6</v>
      </c>
      <c r="L8" s="132" t="s">
        <v>247</v>
      </c>
      <c r="M8" s="127" t="s">
        <v>237</v>
      </c>
      <c r="N8" s="131">
        <v>31</v>
      </c>
    </row>
    <row r="9" spans="4:14" ht="18" customHeight="1" x14ac:dyDescent="0.2">
      <c r="E9" s="124">
        <v>1</v>
      </c>
      <c r="F9" s="124">
        <v>2</v>
      </c>
      <c r="G9" s="124">
        <v>3</v>
      </c>
      <c r="H9" s="124">
        <v>4</v>
      </c>
      <c r="I9" s="124">
        <v>5</v>
      </c>
      <c r="L9" s="132" t="s">
        <v>252</v>
      </c>
      <c r="M9" s="128" t="s">
        <v>5</v>
      </c>
      <c r="N9" s="131">
        <v>13</v>
      </c>
    </row>
    <row r="10" spans="4:14" ht="18" customHeight="1" x14ac:dyDescent="0.2">
      <c r="L10" s="132" t="s">
        <v>244</v>
      </c>
      <c r="M10" s="128" t="s">
        <v>5</v>
      </c>
      <c r="N10" s="131">
        <v>23</v>
      </c>
    </row>
    <row r="11" spans="4:14" ht="18" customHeight="1" x14ac:dyDescent="0.2">
      <c r="D11" s="126"/>
      <c r="E11" s="126"/>
      <c r="F11" s="126"/>
      <c r="G11" s="126"/>
      <c r="H11" s="126"/>
      <c r="I11" s="126"/>
      <c r="J11" s="126"/>
      <c r="L11" s="132" t="s">
        <v>248</v>
      </c>
      <c r="M11" s="128" t="s">
        <v>5</v>
      </c>
      <c r="N11" s="131">
        <v>32</v>
      </c>
    </row>
    <row r="12" spans="4:14" x14ac:dyDescent="0.2">
      <c r="D12" s="124">
        <v>5</v>
      </c>
      <c r="E12" s="125">
        <f>$D12*E$9</f>
        <v>5</v>
      </c>
      <c r="F12" s="125">
        <f t="shared" ref="F12:I16" si="2">$D12*F$9</f>
        <v>10</v>
      </c>
      <c r="G12" s="121">
        <f t="shared" si="2"/>
        <v>15</v>
      </c>
      <c r="H12" s="121">
        <f t="shared" si="2"/>
        <v>20</v>
      </c>
      <c r="I12" s="121">
        <f t="shared" si="2"/>
        <v>25</v>
      </c>
      <c r="J12" s="126"/>
      <c r="L12" s="132" t="s">
        <v>253</v>
      </c>
      <c r="M12" s="128" t="s">
        <v>5</v>
      </c>
      <c r="N12" s="131">
        <v>41</v>
      </c>
    </row>
    <row r="13" spans="4:14" x14ac:dyDescent="0.2">
      <c r="D13" s="124">
        <v>4</v>
      </c>
      <c r="E13" s="122">
        <f t="shared" ref="E13:E16" si="3">$D13*E$9</f>
        <v>4</v>
      </c>
      <c r="F13" s="125">
        <f t="shared" si="2"/>
        <v>8</v>
      </c>
      <c r="G13" s="125">
        <f t="shared" si="2"/>
        <v>12</v>
      </c>
      <c r="H13" s="121">
        <f t="shared" si="2"/>
        <v>16</v>
      </c>
      <c r="I13" s="121">
        <f t="shared" si="2"/>
        <v>20</v>
      </c>
      <c r="J13" s="126"/>
      <c r="L13" s="132" t="s">
        <v>254</v>
      </c>
      <c r="M13" s="129" t="s">
        <v>238</v>
      </c>
      <c r="N13" s="131">
        <v>14</v>
      </c>
    </row>
    <row r="14" spans="4:14" x14ac:dyDescent="0.2">
      <c r="D14" s="124">
        <v>3</v>
      </c>
      <c r="E14" s="123">
        <f t="shared" si="3"/>
        <v>3</v>
      </c>
      <c r="F14" s="122">
        <f t="shared" si="2"/>
        <v>6</v>
      </c>
      <c r="G14" s="125">
        <f t="shared" si="2"/>
        <v>9</v>
      </c>
      <c r="H14" s="121">
        <f t="shared" si="2"/>
        <v>12</v>
      </c>
      <c r="I14" s="121">
        <f t="shared" si="2"/>
        <v>15</v>
      </c>
      <c r="J14" s="126"/>
      <c r="L14" s="132" t="s">
        <v>255</v>
      </c>
      <c r="M14" s="129" t="s">
        <v>238</v>
      </c>
      <c r="N14" s="131">
        <v>15</v>
      </c>
    </row>
    <row r="15" spans="4:14" x14ac:dyDescent="0.2">
      <c r="D15" s="124">
        <v>2</v>
      </c>
      <c r="E15" s="123">
        <f t="shared" si="3"/>
        <v>2</v>
      </c>
      <c r="F15" s="123">
        <f t="shared" si="2"/>
        <v>4</v>
      </c>
      <c r="G15" s="122">
        <f t="shared" si="2"/>
        <v>6</v>
      </c>
      <c r="H15" s="125">
        <f t="shared" si="2"/>
        <v>8</v>
      </c>
      <c r="I15" s="121">
        <f t="shared" si="2"/>
        <v>10</v>
      </c>
      <c r="J15" s="126"/>
      <c r="L15" s="132" t="s">
        <v>245</v>
      </c>
      <c r="M15" s="129" t="s">
        <v>238</v>
      </c>
      <c r="N15" s="131">
        <v>24</v>
      </c>
    </row>
    <row r="16" spans="4:14" x14ac:dyDescent="0.2">
      <c r="D16" s="124">
        <v>1</v>
      </c>
      <c r="E16" s="123">
        <f t="shared" si="3"/>
        <v>1</v>
      </c>
      <c r="F16" s="123">
        <f t="shared" si="2"/>
        <v>2</v>
      </c>
      <c r="G16" s="122">
        <f t="shared" si="2"/>
        <v>3</v>
      </c>
      <c r="H16" s="125">
        <f t="shared" si="2"/>
        <v>4</v>
      </c>
      <c r="I16" s="125">
        <f t="shared" si="2"/>
        <v>5</v>
      </c>
      <c r="J16" s="126"/>
      <c r="L16" s="132" t="s">
        <v>249</v>
      </c>
      <c r="M16" s="129" t="s">
        <v>238</v>
      </c>
      <c r="N16" s="131">
        <v>33</v>
      </c>
    </row>
    <row r="17" spans="4:14" x14ac:dyDescent="0.2">
      <c r="E17" s="124">
        <v>1</v>
      </c>
      <c r="F17" s="124">
        <v>2</v>
      </c>
      <c r="G17" s="124">
        <v>3</v>
      </c>
      <c r="H17" s="124">
        <v>4</v>
      </c>
      <c r="I17" s="124">
        <v>5</v>
      </c>
      <c r="J17" s="126"/>
      <c r="L17" s="132" t="s">
        <v>256</v>
      </c>
      <c r="M17" s="129" t="s">
        <v>238</v>
      </c>
      <c r="N17" s="131">
        <v>43</v>
      </c>
    </row>
    <row r="18" spans="4:14" x14ac:dyDescent="0.2">
      <c r="D18" s="126"/>
      <c r="E18" s="126"/>
      <c r="F18" s="126"/>
      <c r="G18" s="126"/>
      <c r="H18" s="126"/>
      <c r="I18" s="126"/>
      <c r="J18" s="126"/>
      <c r="L18" s="132" t="s">
        <v>257</v>
      </c>
      <c r="M18" s="129" t="s">
        <v>238</v>
      </c>
      <c r="N18" s="131">
        <v>42</v>
      </c>
    </row>
    <row r="19" spans="4:14" x14ac:dyDescent="0.2">
      <c r="D19" s="126"/>
      <c r="E19" s="126"/>
      <c r="F19" s="126"/>
      <c r="G19" s="126"/>
      <c r="H19" s="126"/>
      <c r="I19" s="126"/>
      <c r="J19" s="126"/>
      <c r="L19" s="132" t="s">
        <v>258</v>
      </c>
      <c r="M19" s="129" t="s">
        <v>238</v>
      </c>
      <c r="N19" s="131">
        <v>51</v>
      </c>
    </row>
    <row r="20" spans="4:14" x14ac:dyDescent="0.2">
      <c r="D20" s="126"/>
      <c r="E20" s="126"/>
      <c r="F20" s="126"/>
      <c r="G20" s="126"/>
      <c r="H20" s="126"/>
      <c r="I20" s="126"/>
      <c r="J20" s="126"/>
      <c r="L20" s="132" t="s">
        <v>259</v>
      </c>
      <c r="M20" s="129" t="s">
        <v>238</v>
      </c>
      <c r="N20" s="131">
        <v>52</v>
      </c>
    </row>
    <row r="21" spans="4:14" x14ac:dyDescent="0.2">
      <c r="D21" s="126"/>
      <c r="E21" s="126"/>
      <c r="F21" s="126"/>
      <c r="G21" s="126"/>
      <c r="H21" s="126"/>
      <c r="I21" s="126"/>
      <c r="J21" s="126"/>
      <c r="L21" s="132" t="s">
        <v>246</v>
      </c>
      <c r="M21" s="130" t="s">
        <v>239</v>
      </c>
      <c r="N21" s="131">
        <v>25</v>
      </c>
    </row>
    <row r="22" spans="4:14" x14ac:dyDescent="0.2">
      <c r="D22" s="126"/>
      <c r="E22" s="126"/>
      <c r="F22" s="126"/>
      <c r="G22" s="126"/>
      <c r="H22" s="126"/>
      <c r="I22" s="126"/>
      <c r="J22" s="126"/>
      <c r="L22" s="132" t="s">
        <v>240</v>
      </c>
      <c r="M22" s="130" t="s">
        <v>239</v>
      </c>
      <c r="N22" s="131" t="s">
        <v>240</v>
      </c>
    </row>
    <row r="23" spans="4:14" x14ac:dyDescent="0.2">
      <c r="D23" s="126"/>
      <c r="E23" s="126"/>
      <c r="F23" s="126"/>
      <c r="G23" s="126"/>
      <c r="H23" s="126"/>
      <c r="I23" s="126"/>
      <c r="J23" s="126"/>
      <c r="L23" s="132" t="s">
        <v>241</v>
      </c>
      <c r="M23" s="130" t="s">
        <v>239</v>
      </c>
      <c r="N23" s="131">
        <v>35</v>
      </c>
    </row>
    <row r="24" spans="4:14" x14ac:dyDescent="0.2">
      <c r="D24" s="126"/>
      <c r="E24" s="126"/>
      <c r="F24" s="126"/>
      <c r="G24" s="126"/>
      <c r="H24" s="126"/>
      <c r="I24" s="126"/>
      <c r="J24" s="126"/>
      <c r="L24" s="132" t="s">
        <v>260</v>
      </c>
      <c r="M24" s="130" t="s">
        <v>239</v>
      </c>
      <c r="N24" s="131">
        <v>44</v>
      </c>
    </row>
    <row r="25" spans="4:14" x14ac:dyDescent="0.2">
      <c r="D25" s="126"/>
      <c r="E25" s="126"/>
      <c r="F25" s="126"/>
      <c r="G25" s="126"/>
      <c r="H25" s="126"/>
      <c r="I25" s="126"/>
      <c r="J25" s="126"/>
      <c r="L25" s="132" t="s">
        <v>261</v>
      </c>
      <c r="M25" s="130" t="s">
        <v>239</v>
      </c>
      <c r="N25" s="131">
        <v>45</v>
      </c>
    </row>
    <row r="26" spans="4:14" x14ac:dyDescent="0.2">
      <c r="D26" s="126"/>
      <c r="E26" s="126"/>
      <c r="F26" s="126"/>
      <c r="G26" s="126"/>
      <c r="H26" s="126"/>
      <c r="I26" s="126"/>
      <c r="J26" s="126"/>
      <c r="L26" s="132" t="s">
        <v>262</v>
      </c>
      <c r="M26" s="130" t="s">
        <v>239</v>
      </c>
      <c r="N26" s="131">
        <v>53</v>
      </c>
    </row>
    <row r="27" spans="4:14" x14ac:dyDescent="0.2">
      <c r="D27" s="126"/>
      <c r="E27" s="126"/>
      <c r="F27" s="126"/>
      <c r="G27" s="126"/>
      <c r="H27" s="126"/>
      <c r="I27" s="126"/>
      <c r="J27" s="126"/>
      <c r="L27" s="132" t="s">
        <v>263</v>
      </c>
      <c r="M27" s="130" t="s">
        <v>239</v>
      </c>
      <c r="N27" s="131">
        <v>54</v>
      </c>
    </row>
    <row r="28" spans="4:14" x14ac:dyDescent="0.2">
      <c r="D28" s="126"/>
      <c r="E28" s="126"/>
      <c r="F28" s="126"/>
      <c r="G28" s="126"/>
      <c r="H28" s="126"/>
      <c r="I28" s="126"/>
      <c r="J28" s="126"/>
      <c r="L28" s="132" t="s">
        <v>264</v>
      </c>
      <c r="M28" s="130" t="s">
        <v>239</v>
      </c>
      <c r="N28" s="131">
        <v>55</v>
      </c>
    </row>
    <row r="29" spans="4:14" x14ac:dyDescent="0.2">
      <c r="D29" s="126"/>
      <c r="E29" s="126"/>
      <c r="F29" s="126"/>
      <c r="G29" s="126"/>
      <c r="H29" s="126"/>
      <c r="I29" s="126"/>
      <c r="J29" s="126"/>
    </row>
    <row r="30" spans="4:14" x14ac:dyDescent="0.2">
      <c r="D30" s="126"/>
      <c r="E30" s="126"/>
      <c r="F30" s="126"/>
      <c r="G30" s="126"/>
      <c r="H30" s="126"/>
      <c r="I30" s="126"/>
      <c r="J30" s="126"/>
    </row>
    <row r="31" spans="4:14" x14ac:dyDescent="0.2">
      <c r="D31" s="126"/>
      <c r="E31" s="126"/>
      <c r="F31" s="126"/>
      <c r="G31" s="126"/>
      <c r="H31" s="126"/>
      <c r="I31" s="126"/>
      <c r="J31" s="126"/>
    </row>
    <row r="32" spans="4:14" x14ac:dyDescent="0.2">
      <c r="D32" s="126"/>
      <c r="E32" s="126"/>
      <c r="F32" s="126"/>
      <c r="G32" s="126"/>
      <c r="H32" s="126"/>
      <c r="I32" s="126"/>
      <c r="J32" s="126"/>
    </row>
  </sheetData>
  <sheetProtection password="DB63" sheet="1" objects="1" scenarios="1" selectLockedCells="1" selectUn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10"/>
  <sheetViews>
    <sheetView zoomScale="80" zoomScaleNormal="80" workbookViewId="0">
      <selection activeCell="M18" sqref="M18"/>
    </sheetView>
  </sheetViews>
  <sheetFormatPr baseColWidth="10" defaultRowHeight="12.75" x14ac:dyDescent="0.2"/>
  <sheetData>
    <row r="5" spans="1:6" x14ac:dyDescent="0.2">
      <c r="B5">
        <v>1</v>
      </c>
      <c r="C5">
        <v>2</v>
      </c>
      <c r="D5">
        <v>3</v>
      </c>
      <c r="E5">
        <v>4</v>
      </c>
      <c r="F5">
        <v>5</v>
      </c>
    </row>
    <row r="6" spans="1:6" ht="45" customHeight="1" x14ac:dyDescent="0.2">
      <c r="A6">
        <v>1</v>
      </c>
    </row>
    <row r="7" spans="1:6" ht="45" customHeight="1" x14ac:dyDescent="0.2">
      <c r="A7">
        <v>2</v>
      </c>
    </row>
    <row r="8" spans="1:6" ht="45" customHeight="1" x14ac:dyDescent="0.2">
      <c r="A8">
        <v>3</v>
      </c>
    </row>
    <row r="9" spans="1:6" ht="45" customHeight="1" x14ac:dyDescent="0.2">
      <c r="A9">
        <v>4</v>
      </c>
    </row>
    <row r="10" spans="1:6" ht="45" customHeight="1" x14ac:dyDescent="0.2">
      <c r="A10">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sheetPr>
  <dimension ref="A1:C16"/>
  <sheetViews>
    <sheetView showGridLines="0" zoomScaleNormal="100" workbookViewId="0">
      <pane xSplit="1" ySplit="6" topLeftCell="B7" activePane="bottomRight" state="frozen"/>
      <selection activeCell="B49" sqref="B49:C49"/>
      <selection pane="topRight" activeCell="B49" sqref="B49:C49"/>
      <selection pane="bottomLeft" activeCell="B49" sqref="B49:C49"/>
      <selection pane="bottomRight" sqref="A1:XFD6"/>
    </sheetView>
  </sheetViews>
  <sheetFormatPr baseColWidth="10" defaultRowHeight="12.75" x14ac:dyDescent="0.2"/>
  <cols>
    <col min="1" max="1" width="9.5703125" style="3" customWidth="1"/>
    <col min="2" max="2" width="27.42578125" style="3" customWidth="1"/>
    <col min="3" max="3" width="54.42578125" style="3" customWidth="1"/>
    <col min="4" max="16384" width="11.42578125" style="3"/>
  </cols>
  <sheetData>
    <row r="1" spans="1:3" customFormat="1" x14ac:dyDescent="0.2"/>
    <row r="2" spans="1:3" customFormat="1" x14ac:dyDescent="0.2"/>
    <row r="3" spans="1:3" customFormat="1" x14ac:dyDescent="0.2"/>
    <row r="4" spans="1:3" customFormat="1" x14ac:dyDescent="0.2"/>
    <row r="5" spans="1:3" customFormat="1" x14ac:dyDescent="0.2"/>
    <row r="6" spans="1:3" customFormat="1" ht="13.5" thickBot="1" x14ac:dyDescent="0.25"/>
    <row r="7" spans="1:3" ht="22.5" customHeight="1" thickBot="1" x14ac:dyDescent="0.25">
      <c r="A7" s="260" t="s">
        <v>1</v>
      </c>
      <c r="B7" s="261" t="s">
        <v>515</v>
      </c>
      <c r="C7" s="260" t="s">
        <v>3</v>
      </c>
    </row>
    <row r="8" spans="1:3" ht="55.5" customHeight="1" x14ac:dyDescent="0.2">
      <c r="A8" s="263">
        <v>1</v>
      </c>
      <c r="B8" s="11" t="s">
        <v>516</v>
      </c>
      <c r="C8" s="24" t="s">
        <v>517</v>
      </c>
    </row>
    <row r="9" spans="1:3" ht="36" customHeight="1" x14ac:dyDescent="0.2">
      <c r="A9" s="224">
        <v>2</v>
      </c>
      <c r="B9" s="258" t="s">
        <v>518</v>
      </c>
      <c r="C9" s="258" t="s">
        <v>519</v>
      </c>
    </row>
    <row r="10" spans="1:3" ht="42" customHeight="1" x14ac:dyDescent="0.2">
      <c r="A10" s="224">
        <v>3</v>
      </c>
      <c r="B10" s="258" t="s">
        <v>520</v>
      </c>
      <c r="C10" s="258" t="s">
        <v>521</v>
      </c>
    </row>
    <row r="11" spans="1:3" ht="60" customHeight="1" x14ac:dyDescent="0.2">
      <c r="A11" s="224">
        <v>4</v>
      </c>
      <c r="B11" s="258" t="s">
        <v>522</v>
      </c>
      <c r="C11" s="258" t="s">
        <v>523</v>
      </c>
    </row>
    <row r="12" spans="1:3" ht="47.25" customHeight="1" x14ac:dyDescent="0.2">
      <c r="A12" s="224">
        <v>5</v>
      </c>
      <c r="B12" s="13" t="s">
        <v>524</v>
      </c>
      <c r="C12" s="13" t="s">
        <v>525</v>
      </c>
    </row>
    <row r="13" spans="1:3" ht="71.25" customHeight="1" x14ac:dyDescent="0.2">
      <c r="A13" s="224">
        <v>6</v>
      </c>
      <c r="B13" s="258" t="s">
        <v>526</v>
      </c>
      <c r="C13" s="237" t="s">
        <v>527</v>
      </c>
    </row>
    <row r="14" spans="1:3" ht="54" customHeight="1" x14ac:dyDescent="0.2">
      <c r="A14" s="224">
        <v>7</v>
      </c>
      <c r="B14" s="258" t="s">
        <v>529</v>
      </c>
      <c r="C14" s="237" t="s">
        <v>528</v>
      </c>
    </row>
    <row r="15" spans="1:3" ht="54.75" customHeight="1" x14ac:dyDescent="0.2">
      <c r="A15" s="224">
        <v>8</v>
      </c>
      <c r="B15" s="258" t="s">
        <v>530</v>
      </c>
      <c r="C15" s="237" t="s">
        <v>496</v>
      </c>
    </row>
    <row r="16" spans="1:3" ht="49.5" customHeight="1" x14ac:dyDescent="0.2">
      <c r="A16" s="262" t="s">
        <v>27</v>
      </c>
      <c r="B16" s="521" t="s">
        <v>531</v>
      </c>
      <c r="C16" s="522"/>
    </row>
  </sheetData>
  <mergeCells count="1">
    <mergeCell ref="B16:C16"/>
  </mergeCells>
  <phoneticPr fontId="0" type="noConversion"/>
  <printOptions horizontalCentered="1"/>
  <pageMargins left="0.39370078740157483" right="0.39370078740157483" top="0.59055118110236227" bottom="0.59055118110236227" header="0" footer="0.19685039370078741"/>
  <pageSetup orientation="portrait" horizontalDpi="300" verticalDpi="300" r:id="rId1"/>
  <headerFooter alignWithMargins="0">
    <oddFooter>&amp;RPágina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9"/>
  <sheetViews>
    <sheetView showGridLines="0" workbookViewId="0">
      <pane xSplit="1" ySplit="6" topLeftCell="B7" activePane="bottomRight" state="frozen"/>
      <selection activeCell="B49" sqref="B49:C49"/>
      <selection pane="topRight" activeCell="B49" sqref="B49:C49"/>
      <selection pane="bottomLeft" activeCell="B49" sqref="B49:C49"/>
      <selection pane="bottomRight" activeCell="E8" sqref="E8"/>
    </sheetView>
  </sheetViews>
  <sheetFormatPr baseColWidth="10" defaultRowHeight="12.75" x14ac:dyDescent="0.2"/>
  <cols>
    <col min="1" max="1" width="17" style="12" customWidth="1"/>
    <col min="2" max="2" width="19.28515625" style="12" customWidth="1"/>
    <col min="3" max="3" width="15.7109375" style="12" customWidth="1"/>
    <col min="4" max="4" width="11.140625" style="12" customWidth="1"/>
    <col min="5" max="5" width="32.5703125" style="12" customWidth="1"/>
    <col min="6" max="6" width="12.7109375" style="12" customWidth="1"/>
    <col min="7" max="7" width="21.7109375" style="12" customWidth="1"/>
    <col min="8" max="8" width="22" style="12" customWidth="1"/>
    <col min="9" max="16384" width="11.42578125" style="12"/>
  </cols>
  <sheetData>
    <row r="1" spans="1:8" customFormat="1" x14ac:dyDescent="0.2"/>
    <row r="2" spans="1:8" customFormat="1" x14ac:dyDescent="0.2"/>
    <row r="3" spans="1:8" customFormat="1" x14ac:dyDescent="0.2"/>
    <row r="4" spans="1:8" customFormat="1" x14ac:dyDescent="0.2"/>
    <row r="5" spans="1:8" customFormat="1" x14ac:dyDescent="0.2"/>
    <row r="6" spans="1:8" customFormat="1" x14ac:dyDescent="0.2"/>
    <row r="7" spans="1:8" ht="36" customHeight="1" x14ac:dyDescent="0.2">
      <c r="A7" s="264" t="s">
        <v>41</v>
      </c>
      <c r="B7" s="265" t="s">
        <v>452</v>
      </c>
      <c r="C7" s="266" t="s">
        <v>149</v>
      </c>
      <c r="D7" s="266" t="s">
        <v>1</v>
      </c>
      <c r="E7" s="266" t="s">
        <v>0</v>
      </c>
      <c r="F7" s="266" t="s">
        <v>1</v>
      </c>
      <c r="G7" s="266" t="s">
        <v>2</v>
      </c>
      <c r="H7" s="266" t="s">
        <v>31</v>
      </c>
    </row>
    <row r="8" spans="1:8" ht="199.5" customHeight="1" x14ac:dyDescent="0.2">
      <c r="A8" s="258" t="s">
        <v>532</v>
      </c>
      <c r="B8" s="258" t="s">
        <v>533</v>
      </c>
      <c r="C8" s="258" t="s">
        <v>534</v>
      </c>
      <c r="D8" s="258" t="s">
        <v>535</v>
      </c>
      <c r="E8" s="258" t="s">
        <v>539</v>
      </c>
      <c r="F8" s="258" t="s">
        <v>536</v>
      </c>
      <c r="G8" s="258" t="s">
        <v>537</v>
      </c>
      <c r="H8" s="258" t="s">
        <v>538</v>
      </c>
    </row>
    <row r="9" spans="1:8" ht="49.5" customHeight="1" x14ac:dyDescent="0.2">
      <c r="A9" s="262" t="s">
        <v>27</v>
      </c>
      <c r="B9" s="523" t="s">
        <v>531</v>
      </c>
      <c r="C9" s="523"/>
      <c r="D9" s="523"/>
      <c r="E9" s="523"/>
      <c r="F9" s="523"/>
      <c r="G9" s="523"/>
      <c r="H9" s="523"/>
    </row>
  </sheetData>
  <mergeCells count="1">
    <mergeCell ref="B9:H9"/>
  </mergeCells>
  <printOptions horizontalCentered="1"/>
  <pageMargins left="0.39370078740157483" right="0.39370078740157483" top="0.59055118110236227" bottom="0.59055118110236227" header="0" footer="0.19685039370078741"/>
  <pageSetup orientation="portrait" horizontalDpi="300" verticalDpi="300" r:id="rId1"/>
  <headerFooter alignWithMargins="0">
    <oddFooter>&amp;RPágina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9"/>
  <sheetViews>
    <sheetView zoomScale="60" zoomScaleNormal="60" workbookViewId="0">
      <selection activeCell="Y14" sqref="Y14"/>
    </sheetView>
  </sheetViews>
  <sheetFormatPr baseColWidth="10" defaultRowHeight="13.5" customHeight="1" x14ac:dyDescent="0.2"/>
  <cols>
    <col min="1" max="1" width="2.85546875" style="41" customWidth="1"/>
    <col min="2" max="2" width="5.7109375" style="41" customWidth="1"/>
    <col min="3" max="3" width="9.28515625" style="41" customWidth="1"/>
    <col min="4" max="4" width="4.42578125" style="41" customWidth="1"/>
    <col min="5" max="5" width="21.7109375" style="41" customWidth="1"/>
    <col min="6" max="8" width="8.7109375" style="41" customWidth="1"/>
    <col min="9" max="9" width="10.7109375" style="41" customWidth="1"/>
    <col min="10" max="19" width="8.7109375" style="41" customWidth="1"/>
    <col min="20" max="20" width="9.28515625" style="41" customWidth="1"/>
    <col min="21" max="21" width="9.5703125" style="41" customWidth="1"/>
    <col min="22" max="25" width="8.7109375" style="41" customWidth="1"/>
    <col min="26" max="26" width="6.7109375" style="41" customWidth="1"/>
    <col min="27" max="27" width="11.5703125" style="41" customWidth="1"/>
    <col min="28" max="28" width="9.42578125" style="41" customWidth="1"/>
    <col min="29" max="29" width="9.140625" style="41" customWidth="1"/>
    <col min="30" max="30" width="12.85546875" style="41" customWidth="1"/>
    <col min="31" max="31" width="8.140625" style="41" customWidth="1"/>
    <col min="32" max="32" width="18" customWidth="1"/>
    <col min="33" max="35" width="8.7109375" customWidth="1"/>
    <col min="36" max="36" width="10.42578125" customWidth="1"/>
    <col min="37" max="52" width="8.7109375" customWidth="1"/>
  </cols>
  <sheetData>
    <row r="1" spans="3:68" s="41" customFormat="1" ht="13.5" customHeight="1" x14ac:dyDescent="0.2"/>
    <row r="2" spans="3:68" s="41" customFormat="1" ht="13.5" customHeight="1" x14ac:dyDescent="0.2"/>
    <row r="3" spans="3:68" s="41" customFormat="1" ht="13.5" customHeight="1" x14ac:dyDescent="0.2"/>
    <row r="4" spans="3:68" s="41" customFormat="1" ht="13.5" customHeight="1" x14ac:dyDescent="0.2"/>
    <row r="5" spans="3:68" s="41" customFormat="1" ht="13.5" customHeight="1" x14ac:dyDescent="0.2"/>
    <row r="6" spans="3:68" s="41" customFormat="1" ht="13.5" customHeight="1" x14ac:dyDescent="0.2"/>
    <row r="7" spans="3:68" ht="13.5" customHeight="1" x14ac:dyDescent="0.2">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row>
    <row r="8" spans="3:68" ht="13.5" customHeight="1" x14ac:dyDescent="0.2">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41"/>
      <c r="BJ8" s="41"/>
      <c r="BK8" s="41"/>
      <c r="BL8" s="41"/>
      <c r="BM8" s="41"/>
      <c r="BN8" s="41"/>
      <c r="BO8" s="41"/>
      <c r="BP8" s="41"/>
    </row>
    <row r="9" spans="3:68" ht="13.5" customHeight="1" x14ac:dyDescent="0.2">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41"/>
      <c r="BJ9" s="41"/>
      <c r="BK9" s="41"/>
      <c r="BL9" s="41"/>
      <c r="BM9" s="41"/>
      <c r="BN9" s="41"/>
      <c r="BO9" s="41"/>
      <c r="BP9" s="41"/>
    </row>
    <row r="10" spans="3:68" ht="28.5" customHeight="1" x14ac:dyDescent="0.2">
      <c r="C10" s="574" t="s">
        <v>190</v>
      </c>
      <c r="D10" s="574"/>
      <c r="E10" s="574"/>
      <c r="F10" s="574"/>
      <c r="G10" s="574"/>
      <c r="H10" s="574"/>
      <c r="I10" s="574"/>
      <c r="J10" s="574"/>
      <c r="K10" s="574"/>
      <c r="L10" s="574"/>
      <c r="M10" s="574"/>
      <c r="N10" s="574"/>
      <c r="O10" s="574"/>
      <c r="P10" s="574"/>
      <c r="Q10" s="574"/>
      <c r="R10" s="574"/>
      <c r="S10" s="574"/>
      <c r="T10" s="574"/>
      <c r="U10" s="574"/>
      <c r="V10" s="574"/>
      <c r="W10" s="574"/>
      <c r="X10" s="574"/>
      <c r="Y10" s="574"/>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row>
    <row r="11" spans="3:68" ht="26.25" customHeight="1" x14ac:dyDescent="0.25">
      <c r="C11" s="575" t="s">
        <v>4</v>
      </c>
      <c r="D11" s="577">
        <v>5</v>
      </c>
      <c r="E11" s="578" t="s">
        <v>225</v>
      </c>
      <c r="F11" s="580" t="s">
        <v>318</v>
      </c>
      <c r="G11" s="581"/>
      <c r="H11" s="581"/>
      <c r="I11" s="581"/>
      <c r="J11" s="580" t="s">
        <v>318</v>
      </c>
      <c r="K11" s="581"/>
      <c r="L11" s="581"/>
      <c r="M11" s="581"/>
      <c r="N11" s="571" t="s">
        <v>320</v>
      </c>
      <c r="O11" s="572"/>
      <c r="P11" s="572"/>
      <c r="Q11" s="573"/>
      <c r="R11" s="571" t="s">
        <v>320</v>
      </c>
      <c r="S11" s="572"/>
      <c r="T11" s="572"/>
      <c r="U11" s="573"/>
      <c r="V11" s="571" t="s">
        <v>320</v>
      </c>
      <c r="W11" s="572"/>
      <c r="X11" s="572"/>
      <c r="Y11" s="573"/>
      <c r="Z11" s="40"/>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row>
    <row r="12" spans="3:68" ht="13.5" customHeight="1" x14ac:dyDescent="0.2">
      <c r="C12" s="575"/>
      <c r="D12" s="577"/>
      <c r="E12" s="578"/>
      <c r="F12" s="47"/>
      <c r="G12" s="48"/>
      <c r="H12" s="48"/>
      <c r="I12" s="49"/>
      <c r="J12" s="51"/>
      <c r="K12" s="51"/>
      <c r="L12" s="51"/>
      <c r="M12" s="51"/>
      <c r="N12" s="43"/>
      <c r="O12" s="43"/>
      <c r="P12" s="43"/>
      <c r="Q12" s="43"/>
      <c r="R12" s="251"/>
      <c r="S12" s="176"/>
      <c r="T12" s="176"/>
      <c r="U12" s="250"/>
      <c r="V12" s="168"/>
      <c r="W12" s="43"/>
      <c r="X12" s="43"/>
      <c r="Y12" s="45"/>
      <c r="Z12" s="40"/>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row>
    <row r="13" spans="3:68" ht="13.5" customHeight="1" x14ac:dyDescent="0.2">
      <c r="C13" s="575"/>
      <c r="D13" s="577"/>
      <c r="E13" s="578"/>
      <c r="F13" s="50"/>
      <c r="G13" s="51"/>
      <c r="H13" s="51"/>
      <c r="I13" s="52"/>
      <c r="J13" s="51"/>
      <c r="K13" s="51"/>
      <c r="L13" s="51"/>
      <c r="M13" s="51"/>
      <c r="N13" s="43"/>
      <c r="O13" s="43"/>
      <c r="P13" s="43"/>
      <c r="Q13" s="43"/>
      <c r="R13" s="251"/>
      <c r="S13" s="176"/>
      <c r="T13" s="176"/>
      <c r="U13" s="45"/>
      <c r="V13" s="168"/>
      <c r="W13" s="43"/>
      <c r="X13" s="43"/>
      <c r="Y13" s="45"/>
      <c r="Z13" s="40"/>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row>
    <row r="14" spans="3:68" ht="13.5" customHeight="1" x14ac:dyDescent="0.2">
      <c r="C14" s="575"/>
      <c r="D14" s="577"/>
      <c r="E14" s="578"/>
      <c r="F14" s="50"/>
      <c r="G14" s="51"/>
      <c r="H14" s="51"/>
      <c r="I14" s="52"/>
      <c r="J14" s="51"/>
      <c r="K14" s="51"/>
      <c r="L14" s="51"/>
      <c r="M14" s="51"/>
      <c r="N14" s="43"/>
      <c r="O14" s="43"/>
      <c r="P14" s="43"/>
      <c r="Q14" s="43"/>
      <c r="R14" s="168"/>
      <c r="S14" s="43"/>
      <c r="T14" s="176"/>
      <c r="U14" s="45"/>
      <c r="V14" s="168"/>
      <c r="W14" s="43"/>
      <c r="X14" s="43"/>
      <c r="Y14" s="45"/>
      <c r="Z14" s="40"/>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row>
    <row r="15" spans="3:68" ht="13.5" customHeight="1" x14ac:dyDescent="0.2">
      <c r="C15" s="575"/>
      <c r="D15" s="577"/>
      <c r="E15" s="578"/>
      <c r="F15" s="50"/>
      <c r="G15" s="51"/>
      <c r="H15" s="51"/>
      <c r="I15" s="52"/>
      <c r="J15" s="51"/>
      <c r="K15" s="51"/>
      <c r="L15" s="51"/>
      <c r="M15" s="51"/>
      <c r="N15" s="43"/>
      <c r="O15" s="43"/>
      <c r="P15" s="43"/>
      <c r="Q15" s="43"/>
      <c r="R15" s="168"/>
      <c r="S15" s="43"/>
      <c r="T15" s="43"/>
      <c r="U15" s="45"/>
      <c r="V15" s="168"/>
      <c r="W15" s="43"/>
      <c r="X15" s="43"/>
      <c r="Y15" s="45"/>
      <c r="Z15" s="40"/>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row>
    <row r="16" spans="3:68" ht="13.5" customHeight="1" x14ac:dyDescent="0.2">
      <c r="C16" s="575"/>
      <c r="D16" s="577"/>
      <c r="E16" s="578"/>
      <c r="F16" s="50"/>
      <c r="G16" s="51"/>
      <c r="H16" s="51"/>
      <c r="I16" s="52"/>
      <c r="J16" s="51"/>
      <c r="K16" s="51"/>
      <c r="L16" s="51"/>
      <c r="M16" s="51"/>
      <c r="N16" s="43"/>
      <c r="O16" s="176"/>
      <c r="P16" s="43"/>
      <c r="Q16" s="43"/>
      <c r="R16" s="168"/>
      <c r="S16" s="43"/>
      <c r="T16" s="43"/>
      <c r="U16" s="45"/>
      <c r="V16" s="168"/>
      <c r="W16" s="43"/>
      <c r="X16" s="43"/>
      <c r="Y16" s="45"/>
      <c r="Z16" s="40"/>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row>
    <row r="17" spans="3:68" ht="13.5" customHeight="1" x14ac:dyDescent="0.2">
      <c r="C17" s="575"/>
      <c r="D17" s="577"/>
      <c r="E17" s="578"/>
      <c r="F17" s="50"/>
      <c r="G17" s="51"/>
      <c r="H17" s="51"/>
      <c r="I17" s="52"/>
      <c r="J17" s="51"/>
      <c r="K17" s="51"/>
      <c r="L17" s="51"/>
      <c r="M17" s="51"/>
      <c r="N17" s="43"/>
      <c r="O17" s="43"/>
      <c r="P17" s="43"/>
      <c r="Q17" s="43"/>
      <c r="R17" s="168"/>
      <c r="S17" s="43"/>
      <c r="T17" s="43"/>
      <c r="U17" s="45"/>
      <c r="V17" s="168"/>
      <c r="W17" s="43"/>
      <c r="X17" s="43"/>
      <c r="Y17" s="45"/>
      <c r="Z17" s="40"/>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row>
    <row r="18" spans="3:68" ht="13.5" customHeight="1" x14ac:dyDescent="0.2">
      <c r="C18" s="575"/>
      <c r="D18" s="577"/>
      <c r="E18" s="579"/>
      <c r="F18" s="53"/>
      <c r="G18" s="54"/>
      <c r="H18" s="54"/>
      <c r="I18" s="170"/>
      <c r="J18" s="51"/>
      <c r="K18" s="51"/>
      <c r="L18" s="51"/>
      <c r="M18" s="51"/>
      <c r="N18" s="43"/>
      <c r="O18" s="43"/>
      <c r="P18" s="43"/>
      <c r="Q18" s="152"/>
      <c r="R18" s="168"/>
      <c r="S18" s="43"/>
      <c r="T18" s="43"/>
      <c r="U18" s="45"/>
      <c r="V18" s="168"/>
      <c r="W18" s="43"/>
      <c r="X18" s="43"/>
      <c r="Y18" s="45"/>
      <c r="Z18" s="40"/>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row>
    <row r="19" spans="3:68" ht="22.5" customHeight="1" x14ac:dyDescent="0.25">
      <c r="C19" s="575"/>
      <c r="D19" s="582">
        <v>4</v>
      </c>
      <c r="E19" s="584" t="s">
        <v>224</v>
      </c>
      <c r="F19" s="585" t="s">
        <v>8</v>
      </c>
      <c r="G19" s="586"/>
      <c r="H19" s="586"/>
      <c r="I19" s="587"/>
      <c r="J19" s="580" t="s">
        <v>318</v>
      </c>
      <c r="K19" s="581"/>
      <c r="L19" s="581"/>
      <c r="M19" s="581"/>
      <c r="N19" s="580" t="s">
        <v>318</v>
      </c>
      <c r="O19" s="581"/>
      <c r="P19" s="581"/>
      <c r="Q19" s="581"/>
      <c r="R19" s="571" t="s">
        <v>320</v>
      </c>
      <c r="S19" s="572"/>
      <c r="T19" s="572"/>
      <c r="U19" s="573"/>
      <c r="V19" s="571" t="s">
        <v>320</v>
      </c>
      <c r="W19" s="572"/>
      <c r="X19" s="572"/>
      <c r="Y19" s="573"/>
      <c r="Z19" s="40"/>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row>
    <row r="20" spans="3:68" ht="13.5" customHeight="1" x14ac:dyDescent="0.2">
      <c r="C20" s="575"/>
      <c r="D20" s="577"/>
      <c r="E20" s="578"/>
      <c r="F20" s="76"/>
      <c r="G20" s="74"/>
      <c r="H20" s="74"/>
      <c r="I20" s="75"/>
      <c r="J20" s="51"/>
      <c r="K20" s="51"/>
      <c r="L20" s="51"/>
      <c r="M20" s="51"/>
      <c r="N20" s="47"/>
      <c r="O20" s="166"/>
      <c r="P20" s="48"/>
      <c r="Q20" s="48"/>
      <c r="R20" s="168"/>
      <c r="S20" s="176"/>
      <c r="T20" s="176"/>
      <c r="U20" s="250"/>
      <c r="V20" s="172"/>
      <c r="W20" s="172"/>
      <c r="X20" s="172"/>
      <c r="Y20" s="44"/>
      <c r="Z20" s="40"/>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row>
    <row r="21" spans="3:68" ht="13.5" customHeight="1" x14ac:dyDescent="0.2">
      <c r="C21" s="575"/>
      <c r="D21" s="577"/>
      <c r="E21" s="578"/>
      <c r="F21" s="76"/>
      <c r="G21" s="77"/>
      <c r="H21" s="77"/>
      <c r="I21" s="71"/>
      <c r="J21" s="51"/>
      <c r="K21" s="51"/>
      <c r="L21" s="51"/>
      <c r="M21" s="51"/>
      <c r="N21" s="50"/>
      <c r="O21" s="51"/>
      <c r="P21" s="51"/>
      <c r="Q21" s="51"/>
      <c r="R21" s="251"/>
      <c r="S21" s="176"/>
      <c r="T21" s="43"/>
      <c r="U21" s="45"/>
      <c r="V21" s="43"/>
      <c r="W21" s="43"/>
      <c r="X21" s="43"/>
      <c r="Y21" s="45"/>
      <c r="Z21" s="40"/>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row>
    <row r="22" spans="3:68" ht="13.5" customHeight="1" x14ac:dyDescent="0.2">
      <c r="C22" s="575"/>
      <c r="D22" s="577"/>
      <c r="E22" s="578"/>
      <c r="F22" s="76"/>
      <c r="G22" s="77"/>
      <c r="H22" s="77"/>
      <c r="I22" s="71"/>
      <c r="J22" s="51"/>
      <c r="K22" s="51"/>
      <c r="L22" s="51"/>
      <c r="M22" s="51"/>
      <c r="N22" s="50"/>
      <c r="O22" s="51"/>
      <c r="P22" s="51"/>
      <c r="Q22" s="51"/>
      <c r="R22" s="251"/>
      <c r="S22" s="176"/>
      <c r="T22" s="43"/>
      <c r="U22" s="45"/>
      <c r="V22" s="43"/>
      <c r="W22" s="43"/>
      <c r="X22" s="43"/>
      <c r="Y22" s="45"/>
      <c r="Z22" s="40"/>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row>
    <row r="23" spans="3:68" ht="13.5" customHeight="1" x14ac:dyDescent="0.2">
      <c r="C23" s="575"/>
      <c r="D23" s="577"/>
      <c r="E23" s="578"/>
      <c r="F23" s="76"/>
      <c r="G23" s="77"/>
      <c r="H23" s="77"/>
      <c r="I23" s="71"/>
      <c r="J23" s="51"/>
      <c r="K23" s="51"/>
      <c r="L23" s="51"/>
      <c r="M23" s="51"/>
      <c r="N23" s="50"/>
      <c r="O23" s="165"/>
      <c r="P23" s="51"/>
      <c r="Q23" s="51"/>
      <c r="R23" s="168"/>
      <c r="S23" s="43"/>
      <c r="T23" s="43"/>
      <c r="U23" s="45"/>
      <c r="V23" s="43"/>
      <c r="W23" s="43"/>
      <c r="X23" s="43"/>
      <c r="Y23" s="45"/>
      <c r="Z23" s="40"/>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row>
    <row r="24" spans="3:68" ht="13.5" customHeight="1" x14ac:dyDescent="0.2">
      <c r="C24" s="575"/>
      <c r="D24" s="577"/>
      <c r="E24" s="578"/>
      <c r="F24" s="76"/>
      <c r="G24" s="77"/>
      <c r="H24" s="77"/>
      <c r="I24" s="71"/>
      <c r="J24" s="51"/>
      <c r="K24" s="51"/>
      <c r="L24" s="51"/>
      <c r="M24" s="51"/>
      <c r="N24" s="50"/>
      <c r="O24" s="51"/>
      <c r="P24" s="51"/>
      <c r="Q24" s="51"/>
      <c r="R24" s="168"/>
      <c r="S24" s="43"/>
      <c r="T24" s="43"/>
      <c r="U24" s="45"/>
      <c r="V24" s="43"/>
      <c r="W24" s="43"/>
      <c r="X24" s="43"/>
      <c r="Y24" s="45"/>
      <c r="Z24" s="40"/>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row>
    <row r="25" spans="3:68" ht="13.5" customHeight="1" x14ac:dyDescent="0.2">
      <c r="C25" s="575"/>
      <c r="D25" s="577"/>
      <c r="E25" s="578"/>
      <c r="F25" s="76"/>
      <c r="G25" s="77"/>
      <c r="H25" s="77"/>
      <c r="I25" s="71"/>
      <c r="J25" s="51"/>
      <c r="K25" s="51"/>
      <c r="L25" s="51"/>
      <c r="M25" s="51"/>
      <c r="N25" s="50"/>
      <c r="O25" s="51"/>
      <c r="P25" s="51"/>
      <c r="Q25" s="51"/>
      <c r="R25" s="168"/>
      <c r="S25" s="43"/>
      <c r="T25" s="43"/>
      <c r="U25" s="45"/>
      <c r="V25" s="43"/>
      <c r="W25" s="43"/>
      <c r="X25" s="43"/>
      <c r="Y25" s="45"/>
      <c r="Z25" s="40"/>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row>
    <row r="26" spans="3:68" ht="13.5" customHeight="1" x14ac:dyDescent="0.2">
      <c r="C26" s="575"/>
      <c r="D26" s="577"/>
      <c r="E26" s="578"/>
      <c r="F26" s="76"/>
      <c r="G26" s="77"/>
      <c r="H26" s="77"/>
      <c r="I26" s="71"/>
      <c r="J26" s="51"/>
      <c r="K26" s="51"/>
      <c r="L26" s="51"/>
      <c r="M26" s="51"/>
      <c r="N26" s="50"/>
      <c r="O26" s="51"/>
      <c r="P26" s="51"/>
      <c r="Q26" s="51"/>
      <c r="R26" s="168"/>
      <c r="S26" s="43"/>
      <c r="T26" s="43"/>
      <c r="U26" s="45"/>
      <c r="V26" s="43"/>
      <c r="W26" s="43"/>
      <c r="X26" s="43"/>
      <c r="Y26" s="45"/>
      <c r="Z26" s="40"/>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row>
    <row r="27" spans="3:68" ht="13.5" customHeight="1" x14ac:dyDescent="0.2">
      <c r="C27" s="575"/>
      <c r="D27" s="583"/>
      <c r="E27" s="579"/>
      <c r="F27" s="76"/>
      <c r="G27" s="77"/>
      <c r="H27" s="77"/>
      <c r="I27" s="71"/>
      <c r="J27" s="51"/>
      <c r="K27" s="51"/>
      <c r="L27" s="51"/>
      <c r="M27" s="51"/>
      <c r="N27" s="50"/>
      <c r="O27" s="51"/>
      <c r="P27" s="51"/>
      <c r="Q27" s="165"/>
      <c r="R27" s="173"/>
      <c r="S27" s="174"/>
      <c r="T27" s="174"/>
      <c r="U27" s="175"/>
      <c r="V27" s="174"/>
      <c r="W27" s="174"/>
      <c r="X27" s="174"/>
      <c r="Y27" s="175"/>
      <c r="Z27" s="40"/>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row>
    <row r="28" spans="3:68" ht="21" customHeight="1" x14ac:dyDescent="0.25">
      <c r="C28" s="575"/>
      <c r="D28" s="582">
        <v>3</v>
      </c>
      <c r="E28" s="584" t="s">
        <v>223</v>
      </c>
      <c r="F28" s="590" t="s">
        <v>319</v>
      </c>
      <c r="G28" s="591"/>
      <c r="H28" s="591"/>
      <c r="I28" s="592"/>
      <c r="J28" s="585" t="s">
        <v>8</v>
      </c>
      <c r="K28" s="586"/>
      <c r="L28" s="586"/>
      <c r="M28" s="587"/>
      <c r="N28" s="580" t="s">
        <v>318</v>
      </c>
      <c r="O28" s="581"/>
      <c r="P28" s="581"/>
      <c r="Q28" s="581"/>
      <c r="R28" s="571" t="s">
        <v>320</v>
      </c>
      <c r="S28" s="572"/>
      <c r="T28" s="572"/>
      <c r="U28" s="573"/>
      <c r="V28" s="571" t="s">
        <v>320</v>
      </c>
      <c r="W28" s="572"/>
      <c r="X28" s="572"/>
      <c r="Y28" s="573"/>
      <c r="Z28" s="40"/>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row>
    <row r="29" spans="3:68" ht="13.5" customHeight="1" x14ac:dyDescent="0.2">
      <c r="C29" s="575"/>
      <c r="D29" s="577"/>
      <c r="E29" s="578"/>
      <c r="F29" s="252"/>
      <c r="G29" s="64"/>
      <c r="H29" s="64"/>
      <c r="I29" s="65"/>
      <c r="J29" s="254"/>
      <c r="K29" s="56"/>
      <c r="L29" s="56"/>
      <c r="M29" s="56"/>
      <c r="N29" s="227"/>
      <c r="O29" s="166"/>
      <c r="P29" s="166"/>
      <c r="Q29" s="166"/>
      <c r="R29" s="171"/>
      <c r="S29" s="249"/>
      <c r="T29" s="249"/>
      <c r="U29" s="257"/>
      <c r="V29" s="172"/>
      <c r="W29" s="172"/>
      <c r="X29" s="172"/>
      <c r="Y29" s="44"/>
      <c r="Z29" s="40"/>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row>
    <row r="30" spans="3:68" ht="13.5" customHeight="1" x14ac:dyDescent="0.2">
      <c r="C30" s="575"/>
      <c r="D30" s="577"/>
      <c r="E30" s="578"/>
      <c r="F30" s="66"/>
      <c r="G30" s="67"/>
      <c r="H30" s="67"/>
      <c r="I30" s="61"/>
      <c r="J30" s="57"/>
      <c r="K30" s="58"/>
      <c r="L30" s="58"/>
      <c r="M30" s="58"/>
      <c r="N30" s="256"/>
      <c r="O30" s="51"/>
      <c r="P30" s="51"/>
      <c r="Q30" s="165"/>
      <c r="R30" s="251"/>
      <c r="S30" s="43"/>
      <c r="T30" s="43"/>
      <c r="U30" s="45"/>
      <c r="V30" s="43"/>
      <c r="W30" s="43"/>
      <c r="X30" s="43"/>
      <c r="Y30" s="45"/>
      <c r="Z30" s="40"/>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row>
    <row r="31" spans="3:68" ht="13.5" customHeight="1" x14ac:dyDescent="0.2">
      <c r="C31" s="575"/>
      <c r="D31" s="577"/>
      <c r="E31" s="578"/>
      <c r="F31" s="66"/>
      <c r="G31" s="67"/>
      <c r="H31" s="67"/>
      <c r="I31" s="61"/>
      <c r="J31" s="57"/>
      <c r="K31" s="58"/>
      <c r="L31" s="58"/>
      <c r="M31" s="58"/>
      <c r="N31" s="50"/>
      <c r="O31" s="51"/>
      <c r="P31" s="51"/>
      <c r="Q31" s="165"/>
      <c r="R31" s="168"/>
      <c r="S31" s="43"/>
      <c r="T31" s="43"/>
      <c r="U31" s="45"/>
      <c r="V31" s="43"/>
      <c r="W31" s="43"/>
      <c r="X31" s="43"/>
      <c r="Y31" s="45"/>
      <c r="Z31" s="40"/>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row>
    <row r="32" spans="3:68" ht="13.5" customHeight="1" x14ac:dyDescent="0.2">
      <c r="C32" s="575"/>
      <c r="D32" s="577"/>
      <c r="E32" s="578"/>
      <c r="F32" s="66"/>
      <c r="G32" s="67"/>
      <c r="H32" s="67"/>
      <c r="I32" s="61"/>
      <c r="J32" s="57"/>
      <c r="K32" s="58"/>
      <c r="L32" s="58"/>
      <c r="M32" s="58"/>
      <c r="N32" s="50"/>
      <c r="O32" s="51"/>
      <c r="P32" s="51"/>
      <c r="Q32" s="165"/>
      <c r="R32" s="168"/>
      <c r="S32" s="43"/>
      <c r="T32" s="43"/>
      <c r="U32" s="45"/>
      <c r="V32" s="43"/>
      <c r="W32" s="43"/>
      <c r="X32" s="43"/>
      <c r="Y32" s="45"/>
      <c r="Z32" s="40"/>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row>
    <row r="33" spans="3:68" ht="13.5" customHeight="1" x14ac:dyDescent="0.2">
      <c r="C33" s="575"/>
      <c r="D33" s="577"/>
      <c r="E33" s="578"/>
      <c r="F33" s="66"/>
      <c r="G33" s="67"/>
      <c r="H33" s="67"/>
      <c r="I33" s="61"/>
      <c r="J33" s="57"/>
      <c r="K33" s="58"/>
      <c r="L33" s="58"/>
      <c r="M33" s="58"/>
      <c r="N33" s="50"/>
      <c r="O33" s="51"/>
      <c r="P33" s="51"/>
      <c r="Q33" s="165"/>
      <c r="R33" s="168"/>
      <c r="S33" s="43"/>
      <c r="T33" s="43"/>
      <c r="U33" s="45"/>
      <c r="V33" s="43"/>
      <c r="W33" s="43"/>
      <c r="X33" s="43"/>
      <c r="Y33" s="45"/>
      <c r="Z33" s="40"/>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row>
    <row r="34" spans="3:68" ht="13.5" customHeight="1" x14ac:dyDescent="0.2">
      <c r="C34" s="575"/>
      <c r="D34" s="577"/>
      <c r="E34" s="578"/>
      <c r="F34" s="66"/>
      <c r="G34" s="67"/>
      <c r="H34" s="67"/>
      <c r="I34" s="61"/>
      <c r="J34" s="57"/>
      <c r="K34" s="58"/>
      <c r="L34" s="58"/>
      <c r="M34" s="58"/>
      <c r="N34" s="50"/>
      <c r="O34" s="51"/>
      <c r="P34" s="51"/>
      <c r="Q34" s="165"/>
      <c r="R34" s="168"/>
      <c r="S34" s="43"/>
      <c r="T34" s="43"/>
      <c r="U34" s="45"/>
      <c r="V34" s="43"/>
      <c r="W34" s="43"/>
      <c r="X34" s="43"/>
      <c r="Y34" s="45"/>
      <c r="Z34" s="40"/>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row>
    <row r="35" spans="3:68" ht="13.5" customHeight="1" x14ac:dyDescent="0.2">
      <c r="C35" s="575"/>
      <c r="D35" s="583"/>
      <c r="E35" s="579"/>
      <c r="F35" s="68"/>
      <c r="G35" s="69"/>
      <c r="H35" s="69"/>
      <c r="I35" s="154"/>
      <c r="J35" s="59"/>
      <c r="K35" s="60"/>
      <c r="L35" s="60"/>
      <c r="M35" s="60"/>
      <c r="N35" s="53"/>
      <c r="O35" s="54"/>
      <c r="P35" s="54"/>
      <c r="Q35" s="167"/>
      <c r="R35" s="173"/>
      <c r="S35" s="174"/>
      <c r="T35" s="174"/>
      <c r="U35" s="175"/>
      <c r="V35" s="588"/>
      <c r="W35" s="588"/>
      <c r="X35" s="588"/>
      <c r="Y35" s="589"/>
      <c r="Z35" s="40"/>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row>
    <row r="36" spans="3:68" ht="22.5" customHeight="1" x14ac:dyDescent="0.25">
      <c r="C36" s="575"/>
      <c r="D36" s="582">
        <v>2</v>
      </c>
      <c r="E36" s="584" t="s">
        <v>222</v>
      </c>
      <c r="F36" s="590" t="s">
        <v>319</v>
      </c>
      <c r="G36" s="591"/>
      <c r="H36" s="591"/>
      <c r="I36" s="592"/>
      <c r="J36" s="590" t="s">
        <v>319</v>
      </c>
      <c r="K36" s="591"/>
      <c r="L36" s="591"/>
      <c r="M36" s="592"/>
      <c r="N36" s="585" t="s">
        <v>8</v>
      </c>
      <c r="O36" s="586"/>
      <c r="P36" s="586"/>
      <c r="Q36" s="587"/>
      <c r="R36" s="580" t="s">
        <v>318</v>
      </c>
      <c r="S36" s="581"/>
      <c r="T36" s="581"/>
      <c r="U36" s="581"/>
      <c r="V36" s="571" t="s">
        <v>320</v>
      </c>
      <c r="W36" s="572"/>
      <c r="X36" s="572"/>
      <c r="Y36" s="573"/>
      <c r="Z36" s="40"/>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row>
    <row r="37" spans="3:68" ht="13.5" customHeight="1" x14ac:dyDescent="0.2">
      <c r="C37" s="575"/>
      <c r="D37" s="577"/>
      <c r="E37" s="578"/>
      <c r="F37" s="160"/>
      <c r="G37" s="161"/>
      <c r="H37" s="161"/>
      <c r="I37" s="162"/>
      <c r="J37" s="156"/>
      <c r="K37" s="156"/>
      <c r="L37" s="156"/>
      <c r="M37" s="156"/>
      <c r="N37" s="248"/>
      <c r="O37" s="253"/>
      <c r="P37" s="159"/>
      <c r="Q37" s="159"/>
      <c r="R37" s="47"/>
      <c r="S37" s="48"/>
      <c r="T37" s="48"/>
      <c r="U37" s="164"/>
      <c r="V37" s="172"/>
      <c r="W37" s="172"/>
      <c r="X37" s="172"/>
      <c r="Y37" s="44"/>
      <c r="Z37" s="40"/>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row>
    <row r="38" spans="3:68" ht="13.5" customHeight="1" x14ac:dyDescent="0.2">
      <c r="C38" s="575"/>
      <c r="D38" s="577"/>
      <c r="E38" s="578"/>
      <c r="F38" s="155"/>
      <c r="G38" s="156"/>
      <c r="H38" s="156"/>
      <c r="I38" s="157"/>
      <c r="J38" s="156"/>
      <c r="K38" s="156"/>
      <c r="L38" s="156"/>
      <c r="M38" s="156"/>
      <c r="N38" s="158"/>
      <c r="O38" s="159"/>
      <c r="P38" s="159"/>
      <c r="Q38" s="159"/>
      <c r="R38" s="50"/>
      <c r="S38" s="51"/>
      <c r="T38" s="51"/>
      <c r="U38" s="163"/>
      <c r="V38" s="43"/>
      <c r="W38" s="43"/>
      <c r="X38" s="43"/>
      <c r="Y38" s="45"/>
      <c r="Z38" s="40"/>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row>
    <row r="39" spans="3:68" ht="13.5" customHeight="1" x14ac:dyDescent="0.2">
      <c r="C39" s="575"/>
      <c r="D39" s="577"/>
      <c r="E39" s="578"/>
      <c r="F39" s="155"/>
      <c r="G39" s="156"/>
      <c r="H39" s="156"/>
      <c r="I39" s="157"/>
      <c r="J39" s="156"/>
      <c r="K39" s="156"/>
      <c r="L39" s="156"/>
      <c r="M39" s="156"/>
      <c r="N39" s="158"/>
      <c r="O39" s="159"/>
      <c r="P39" s="159"/>
      <c r="Q39" s="159"/>
      <c r="R39" s="50"/>
      <c r="S39" s="51"/>
      <c r="T39" s="51"/>
      <c r="U39" s="163"/>
      <c r="V39" s="43"/>
      <c r="W39" s="43"/>
      <c r="X39" s="43"/>
      <c r="Y39" s="45"/>
      <c r="Z39" s="40"/>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row>
    <row r="40" spans="3:68" ht="13.5" customHeight="1" x14ac:dyDescent="0.2">
      <c r="C40" s="575"/>
      <c r="D40" s="577"/>
      <c r="E40" s="578"/>
      <c r="F40" s="155"/>
      <c r="G40" s="156"/>
      <c r="H40" s="156"/>
      <c r="I40" s="157"/>
      <c r="J40" s="156"/>
      <c r="K40" s="156"/>
      <c r="L40" s="156"/>
      <c r="M40" s="156"/>
      <c r="N40" s="158"/>
      <c r="O40" s="159"/>
      <c r="P40" s="159"/>
      <c r="Q40" s="159"/>
      <c r="R40" s="50"/>
      <c r="S40" s="51"/>
      <c r="T40" s="51"/>
      <c r="U40" s="163"/>
      <c r="V40" s="43"/>
      <c r="W40" s="43"/>
      <c r="X40" s="43"/>
      <c r="Y40" s="45"/>
      <c r="Z40" s="40"/>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row>
    <row r="41" spans="3:68" ht="13.5" customHeight="1" x14ac:dyDescent="0.2">
      <c r="C41" s="575"/>
      <c r="D41" s="577"/>
      <c r="E41" s="578"/>
      <c r="F41" s="155"/>
      <c r="G41" s="156"/>
      <c r="H41" s="156"/>
      <c r="I41" s="157"/>
      <c r="J41" s="156"/>
      <c r="K41" s="156"/>
      <c r="L41" s="156"/>
      <c r="M41" s="156"/>
      <c r="N41" s="158"/>
      <c r="O41" s="159"/>
      <c r="P41" s="159"/>
      <c r="Q41" s="159"/>
      <c r="R41" s="50"/>
      <c r="S41" s="51"/>
      <c r="T41" s="51"/>
      <c r="U41" s="163"/>
      <c r="V41" s="43"/>
      <c r="W41" s="43"/>
      <c r="X41" s="43"/>
      <c r="Y41" s="45"/>
      <c r="Z41" s="40"/>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row>
    <row r="42" spans="3:68" ht="13.5" customHeight="1" x14ac:dyDescent="0.2">
      <c r="C42" s="575"/>
      <c r="D42" s="577"/>
      <c r="E42" s="578"/>
      <c r="F42" s="155"/>
      <c r="G42" s="156"/>
      <c r="H42" s="156"/>
      <c r="I42" s="157"/>
      <c r="J42" s="156"/>
      <c r="K42" s="156"/>
      <c r="L42" s="156"/>
      <c r="M42" s="156"/>
      <c r="N42" s="158"/>
      <c r="O42" s="159"/>
      <c r="P42" s="159"/>
      <c r="Q42" s="159"/>
      <c r="R42" s="50"/>
      <c r="S42" s="51"/>
      <c r="T42" s="51"/>
      <c r="U42" s="163"/>
      <c r="V42" s="614"/>
      <c r="W42" s="614"/>
      <c r="X42" s="614"/>
      <c r="Y42" s="615"/>
      <c r="Z42" s="40"/>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row>
    <row r="43" spans="3:68" ht="13.5" customHeight="1" x14ac:dyDescent="0.2">
      <c r="C43" s="575"/>
      <c r="D43" s="583"/>
      <c r="E43" s="579"/>
      <c r="F43" s="155"/>
      <c r="G43" s="156"/>
      <c r="H43" s="156"/>
      <c r="I43" s="157"/>
      <c r="J43" s="156"/>
      <c r="K43" s="156"/>
      <c r="L43" s="156"/>
      <c r="M43" s="156"/>
      <c r="N43" s="158"/>
      <c r="O43" s="159"/>
      <c r="P43" s="159"/>
      <c r="Q43" s="159"/>
      <c r="R43" s="53"/>
      <c r="S43" s="54"/>
      <c r="T43" s="54"/>
      <c r="U43" s="55"/>
      <c r="V43" s="152"/>
      <c r="W43" s="152"/>
      <c r="X43" s="152"/>
      <c r="Y43" s="46"/>
      <c r="Z43" s="40"/>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row>
    <row r="44" spans="3:68" ht="18.75" customHeight="1" x14ac:dyDescent="0.25">
      <c r="C44" s="575"/>
      <c r="D44" s="582">
        <v>1</v>
      </c>
      <c r="E44" s="584" t="s">
        <v>316</v>
      </c>
      <c r="F44" s="590" t="s">
        <v>319</v>
      </c>
      <c r="G44" s="591"/>
      <c r="H44" s="591"/>
      <c r="I44" s="592"/>
      <c r="J44" s="590" t="s">
        <v>319</v>
      </c>
      <c r="K44" s="591"/>
      <c r="L44" s="591"/>
      <c r="M44" s="592"/>
      <c r="N44" s="585" t="s">
        <v>8</v>
      </c>
      <c r="O44" s="586"/>
      <c r="P44" s="586"/>
      <c r="Q44" s="587"/>
      <c r="R44" s="580" t="s">
        <v>318</v>
      </c>
      <c r="S44" s="581"/>
      <c r="T44" s="581"/>
      <c r="U44" s="581"/>
      <c r="V44" s="580" t="s">
        <v>318</v>
      </c>
      <c r="W44" s="581"/>
      <c r="X44" s="581"/>
      <c r="Y44" s="593"/>
      <c r="Z44" s="40"/>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row>
    <row r="45" spans="3:68" ht="13.5" customHeight="1" x14ac:dyDescent="0.2">
      <c r="C45" s="575"/>
      <c r="D45" s="577"/>
      <c r="E45" s="578"/>
      <c r="F45" s="66"/>
      <c r="G45" s="67"/>
      <c r="H45" s="67"/>
      <c r="I45" s="62"/>
      <c r="J45" s="255"/>
      <c r="K45" s="255"/>
      <c r="L45" s="67"/>
      <c r="M45" s="67"/>
      <c r="N45" s="70"/>
      <c r="O45" s="71"/>
      <c r="P45" s="71"/>
      <c r="Q45" s="71"/>
      <c r="R45" s="50"/>
      <c r="S45" s="51"/>
      <c r="T45" s="51"/>
      <c r="U45" s="163"/>
      <c r="V45" s="48"/>
      <c r="W45" s="48"/>
      <c r="X45" s="48"/>
      <c r="Y45" s="164"/>
      <c r="Z45" s="40"/>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row>
    <row r="46" spans="3:68" ht="13.5" customHeight="1" x14ac:dyDescent="0.2">
      <c r="C46" s="575"/>
      <c r="D46" s="577"/>
      <c r="E46" s="578"/>
      <c r="F46" s="66"/>
      <c r="G46" s="67"/>
      <c r="H46" s="67"/>
      <c r="I46" s="62"/>
      <c r="J46" s="67"/>
      <c r="K46" s="67"/>
      <c r="L46" s="67"/>
      <c r="M46" s="67"/>
      <c r="N46" s="70"/>
      <c r="O46" s="71"/>
      <c r="P46" s="71"/>
      <c r="Q46" s="71"/>
      <c r="R46" s="50"/>
      <c r="S46" s="51"/>
      <c r="T46" s="51"/>
      <c r="U46" s="163"/>
      <c r="V46" s="51"/>
      <c r="W46" s="51"/>
      <c r="X46" s="51"/>
      <c r="Y46" s="163"/>
      <c r="Z46" s="40"/>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row>
    <row r="47" spans="3:68" ht="15" customHeight="1" x14ac:dyDescent="0.2">
      <c r="C47" s="575"/>
      <c r="D47" s="577"/>
      <c r="E47" s="578"/>
      <c r="F47" s="66"/>
      <c r="G47" s="67"/>
      <c r="H47" s="67"/>
      <c r="I47" s="62"/>
      <c r="J47" s="67"/>
      <c r="K47" s="67"/>
      <c r="L47" s="67"/>
      <c r="M47" s="67"/>
      <c r="N47" s="70"/>
      <c r="O47" s="71"/>
      <c r="P47" s="71"/>
      <c r="Q47" s="71"/>
      <c r="R47" s="50"/>
      <c r="S47" s="51"/>
      <c r="T47" s="51"/>
      <c r="U47" s="163"/>
      <c r="V47" s="51"/>
      <c r="W47" s="51"/>
      <c r="X47" s="51"/>
      <c r="Y47" s="163"/>
      <c r="Z47" s="40"/>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row>
    <row r="48" spans="3:68" ht="13.5" customHeight="1" x14ac:dyDescent="0.2">
      <c r="C48" s="575"/>
      <c r="D48" s="577"/>
      <c r="E48" s="578"/>
      <c r="F48" s="66"/>
      <c r="G48" s="67"/>
      <c r="H48" s="67"/>
      <c r="I48" s="62"/>
      <c r="J48" s="67"/>
      <c r="K48" s="67"/>
      <c r="L48" s="67"/>
      <c r="M48" s="67"/>
      <c r="N48" s="70"/>
      <c r="O48" s="71"/>
      <c r="P48" s="71"/>
      <c r="Q48" s="71"/>
      <c r="R48" s="50"/>
      <c r="S48" s="51"/>
      <c r="T48" s="51"/>
      <c r="U48" s="163"/>
      <c r="V48" s="51"/>
      <c r="W48" s="51"/>
      <c r="X48" s="51"/>
      <c r="Y48" s="163"/>
      <c r="Z48" s="40"/>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row>
    <row r="49" spans="3:68" ht="13.5" customHeight="1" x14ac:dyDescent="0.2">
      <c r="C49" s="575"/>
      <c r="D49" s="577"/>
      <c r="E49" s="578"/>
      <c r="F49" s="66"/>
      <c r="G49" s="67"/>
      <c r="H49" s="67"/>
      <c r="I49" s="62"/>
      <c r="J49" s="67"/>
      <c r="K49" s="67"/>
      <c r="L49" s="67"/>
      <c r="M49" s="67"/>
      <c r="N49" s="70"/>
      <c r="O49" s="71"/>
      <c r="P49" s="71"/>
      <c r="Q49" s="71"/>
      <c r="R49" s="50"/>
      <c r="S49" s="51"/>
      <c r="T49" s="51"/>
      <c r="U49" s="163"/>
      <c r="V49" s="51"/>
      <c r="W49" s="51"/>
      <c r="X49" s="51"/>
      <c r="Y49" s="163"/>
      <c r="Z49" s="40"/>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row>
    <row r="50" spans="3:68" ht="13.5" customHeight="1" x14ac:dyDescent="0.2">
      <c r="C50" s="576"/>
      <c r="D50" s="583"/>
      <c r="E50" s="579"/>
      <c r="F50" s="68"/>
      <c r="G50" s="69"/>
      <c r="H50" s="69"/>
      <c r="I50" s="63"/>
      <c r="J50" s="67"/>
      <c r="K50" s="67"/>
      <c r="L50" s="67"/>
      <c r="M50" s="67"/>
      <c r="N50" s="72"/>
      <c r="O50" s="73"/>
      <c r="P50" s="73"/>
      <c r="Q50" s="73"/>
      <c r="R50" s="53"/>
      <c r="S50" s="54"/>
      <c r="T50" s="54"/>
      <c r="U50" s="55"/>
      <c r="V50" s="51"/>
      <c r="W50" s="51"/>
      <c r="X50" s="51"/>
      <c r="Y50" s="163"/>
      <c r="Z50" s="40"/>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row>
    <row r="51" spans="3:68" ht="18.75" customHeight="1" x14ac:dyDescent="0.2">
      <c r="D51" s="40"/>
      <c r="E51" s="40"/>
      <c r="F51" s="594" t="s">
        <v>226</v>
      </c>
      <c r="G51" s="595"/>
      <c r="H51" s="595"/>
      <c r="I51" s="596"/>
      <c r="J51" s="594" t="s">
        <v>227</v>
      </c>
      <c r="K51" s="595"/>
      <c r="L51" s="595"/>
      <c r="M51" s="596"/>
      <c r="N51" s="594" t="s">
        <v>5</v>
      </c>
      <c r="O51" s="595"/>
      <c r="P51" s="595"/>
      <c r="Q51" s="595"/>
      <c r="R51" s="594" t="s">
        <v>228</v>
      </c>
      <c r="S51" s="595"/>
      <c r="T51" s="595"/>
      <c r="U51" s="596"/>
      <c r="V51" s="594" t="s">
        <v>6</v>
      </c>
      <c r="W51" s="595"/>
      <c r="X51" s="595"/>
      <c r="Y51" s="596"/>
      <c r="Z51" s="259"/>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row>
    <row r="52" spans="3:68" ht="13.5" customHeight="1" x14ac:dyDescent="0.2">
      <c r="D52" s="40"/>
      <c r="E52" s="40"/>
      <c r="F52" s="594">
        <v>1</v>
      </c>
      <c r="G52" s="595"/>
      <c r="H52" s="595"/>
      <c r="I52" s="596"/>
      <c r="J52" s="594">
        <v>2</v>
      </c>
      <c r="K52" s="595"/>
      <c r="L52" s="595"/>
      <c r="M52" s="596"/>
      <c r="N52" s="594">
        <v>3</v>
      </c>
      <c r="O52" s="595"/>
      <c r="P52" s="595"/>
      <c r="Q52" s="595"/>
      <c r="R52" s="594">
        <v>4</v>
      </c>
      <c r="S52" s="595"/>
      <c r="T52" s="595"/>
      <c r="U52" s="596"/>
      <c r="V52" s="594">
        <v>5</v>
      </c>
      <c r="W52" s="595"/>
      <c r="X52" s="595"/>
      <c r="Y52" s="596"/>
      <c r="Z52" s="259"/>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row>
    <row r="53" spans="3:68" ht="23.25" customHeight="1" x14ac:dyDescent="0.2">
      <c r="D53" s="40"/>
      <c r="E53" s="40"/>
      <c r="F53" s="599" t="s">
        <v>7</v>
      </c>
      <c r="G53" s="600"/>
      <c r="H53" s="600"/>
      <c r="I53" s="600"/>
      <c r="J53" s="600"/>
      <c r="K53" s="600"/>
      <c r="L53" s="600"/>
      <c r="M53" s="600"/>
      <c r="N53" s="600"/>
      <c r="O53" s="600"/>
      <c r="P53" s="600"/>
      <c r="Q53" s="600"/>
      <c r="R53" s="600"/>
      <c r="S53" s="600"/>
      <c r="T53" s="600"/>
      <c r="U53" s="600"/>
      <c r="V53" s="600"/>
      <c r="W53" s="600"/>
      <c r="X53" s="600"/>
      <c r="Y53" s="601"/>
      <c r="Z53" s="169"/>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row>
    <row r="54" spans="3:68" ht="24.75" customHeight="1" thickBot="1" x14ac:dyDescent="0.25">
      <c r="D54" s="40"/>
      <c r="E54" s="40"/>
      <c r="F54" s="169"/>
      <c r="G54" s="169"/>
      <c r="H54" s="169"/>
      <c r="I54" s="169"/>
      <c r="J54" s="169"/>
      <c r="K54" s="169"/>
      <c r="L54" s="169"/>
      <c r="M54" s="169"/>
      <c r="N54" s="169"/>
      <c r="O54" s="169"/>
      <c r="P54" s="169"/>
      <c r="Q54" s="169"/>
      <c r="R54" s="169"/>
      <c r="S54" s="169"/>
      <c r="T54" s="169"/>
      <c r="U54" s="169"/>
      <c r="V54" s="169"/>
      <c r="W54" s="169"/>
      <c r="X54" s="169"/>
      <c r="Y54" s="169"/>
      <c r="Z54" s="169"/>
      <c r="AE54" s="40"/>
      <c r="AF54" s="40"/>
      <c r="AG54" s="169"/>
      <c r="AH54" s="169"/>
      <c r="AI54" s="169"/>
      <c r="AJ54" s="169"/>
      <c r="AK54" s="169"/>
      <c r="AL54" s="169"/>
      <c r="AM54" s="169"/>
      <c r="AN54" s="169"/>
      <c r="AO54" s="169"/>
      <c r="AP54" s="169"/>
      <c r="AQ54" s="169"/>
      <c r="AR54" s="169"/>
      <c r="AS54" s="169"/>
      <c r="AT54" s="169"/>
      <c r="AU54" s="169"/>
      <c r="AV54" s="169"/>
      <c r="AW54" s="169"/>
      <c r="AX54" s="169"/>
      <c r="AY54" s="169"/>
      <c r="AZ54" s="169"/>
      <c r="BA54" s="41"/>
      <c r="BB54" s="41"/>
      <c r="BC54" s="41"/>
      <c r="BD54" s="41"/>
      <c r="BE54" s="41"/>
      <c r="BF54" s="41"/>
      <c r="BG54" s="41"/>
      <c r="BH54" s="41"/>
      <c r="BI54" s="41"/>
      <c r="BJ54" s="41"/>
      <c r="BK54" s="41"/>
      <c r="BL54" s="41"/>
      <c r="BM54" s="41"/>
      <c r="BN54" s="41"/>
      <c r="BO54" s="41"/>
      <c r="BP54" s="41"/>
    </row>
    <row r="55" spans="3:68" ht="33.75" customHeight="1" thickBot="1" x14ac:dyDescent="0.25">
      <c r="D55" s="40"/>
      <c r="E55" s="602" t="s">
        <v>4</v>
      </c>
      <c r="F55" s="603"/>
      <c r="G55" s="603"/>
      <c r="H55" s="603"/>
      <c r="I55" s="603"/>
      <c r="J55" s="603"/>
      <c r="K55" s="603"/>
      <c r="L55" s="603"/>
      <c r="M55" s="603"/>
      <c r="N55" s="604"/>
      <c r="O55" s="169"/>
      <c r="P55" s="169"/>
      <c r="Q55" s="169"/>
      <c r="R55" s="429"/>
      <c r="S55" s="524" t="s">
        <v>554</v>
      </c>
      <c r="T55" s="525"/>
      <c r="U55" s="525"/>
      <c r="V55" s="525"/>
      <c r="W55" s="525"/>
      <c r="X55" s="525"/>
      <c r="Y55" s="526"/>
      <c r="Z55" s="429"/>
      <c r="AA55" s="429"/>
      <c r="AB55" s="430"/>
      <c r="AC55" s="430"/>
      <c r="AD55" s="430"/>
      <c r="AE55" s="430"/>
      <c r="AF55" s="430"/>
      <c r="AG55" s="430"/>
      <c r="AH55" s="430"/>
      <c r="AI55" s="430"/>
      <c r="AJ55" s="429"/>
      <c r="AK55" s="429"/>
      <c r="AL55" s="429"/>
      <c r="AM55" s="429"/>
      <c r="AN55" s="429"/>
      <c r="AO55" s="169"/>
      <c r="AP55" s="169"/>
      <c r="AQ55" s="169"/>
      <c r="AR55" s="169"/>
      <c r="AS55" s="169"/>
      <c r="AT55" s="169"/>
      <c r="AU55" s="169"/>
      <c r="AV55" s="169"/>
      <c r="AW55" s="169"/>
      <c r="AX55" s="169"/>
      <c r="AY55" s="169"/>
      <c r="AZ55" s="169"/>
      <c r="BA55" s="41"/>
      <c r="BB55" s="41"/>
      <c r="BC55" s="41"/>
      <c r="BD55" s="41"/>
      <c r="BE55" s="41"/>
      <c r="BF55" s="41"/>
      <c r="BG55" s="41"/>
      <c r="BH55" s="41"/>
      <c r="BI55" s="41"/>
      <c r="BJ55" s="41"/>
      <c r="BK55" s="41"/>
      <c r="BL55" s="41"/>
      <c r="BM55" s="41"/>
      <c r="BN55" s="41"/>
      <c r="BO55" s="41"/>
      <c r="BP55" s="41"/>
    </row>
    <row r="56" spans="3:68" ht="33.75" customHeight="1" thickBot="1" x14ac:dyDescent="0.25">
      <c r="D56" s="40"/>
      <c r="E56" s="267" t="s">
        <v>540</v>
      </c>
      <c r="F56" s="605" t="s">
        <v>541</v>
      </c>
      <c r="G56" s="605"/>
      <c r="H56" s="610" t="s">
        <v>542</v>
      </c>
      <c r="I56" s="611"/>
      <c r="J56" s="612"/>
      <c r="K56" s="613" t="s">
        <v>543</v>
      </c>
      <c r="L56" s="603"/>
      <c r="M56" s="603"/>
      <c r="N56" s="604"/>
      <c r="O56" s="169"/>
      <c r="P56" s="169"/>
      <c r="Q56" s="169"/>
      <c r="R56" s="429"/>
      <c r="S56" s="527"/>
      <c r="T56" s="528"/>
      <c r="U56" s="528"/>
      <c r="V56" s="528"/>
      <c r="W56" s="528"/>
      <c r="X56" s="528"/>
      <c r="Y56" s="529"/>
      <c r="Z56" s="429"/>
      <c r="AA56" s="429"/>
      <c r="AB56" s="430"/>
      <c r="AC56" s="430"/>
      <c r="AD56" s="430"/>
      <c r="AE56" s="430"/>
      <c r="AF56" s="430"/>
      <c r="AG56" s="430"/>
      <c r="AH56" s="430"/>
      <c r="AI56" s="430"/>
      <c r="AJ56" s="429"/>
      <c r="AK56" s="429"/>
      <c r="AL56" s="429"/>
      <c r="AM56" s="429"/>
      <c r="AN56" s="429"/>
      <c r="AO56" s="169"/>
      <c r="AP56" s="169"/>
      <c r="AQ56" s="169"/>
      <c r="AR56" s="169"/>
      <c r="AS56" s="169"/>
      <c r="AT56" s="169"/>
      <c r="AU56" s="169"/>
      <c r="AV56" s="169"/>
      <c r="AW56" s="169"/>
      <c r="AX56" s="169"/>
      <c r="AY56" s="169"/>
      <c r="AZ56" s="169"/>
      <c r="BA56" s="41"/>
      <c r="BB56" s="41"/>
      <c r="BC56" s="41"/>
      <c r="BD56" s="41"/>
      <c r="BE56" s="41"/>
      <c r="BF56" s="41"/>
      <c r="BG56" s="41"/>
      <c r="BH56" s="41"/>
      <c r="BI56" s="41"/>
      <c r="BJ56" s="41"/>
      <c r="BK56" s="41"/>
      <c r="BL56" s="41"/>
      <c r="BM56" s="41"/>
      <c r="BN56" s="41"/>
      <c r="BO56" s="41"/>
      <c r="BP56" s="41"/>
    </row>
    <row r="57" spans="3:68" ht="78" customHeight="1" x14ac:dyDescent="0.2">
      <c r="D57" s="40"/>
      <c r="E57" s="274">
        <v>1</v>
      </c>
      <c r="F57" s="606" t="s">
        <v>221</v>
      </c>
      <c r="G57" s="606"/>
      <c r="H57" s="607" t="s">
        <v>544</v>
      </c>
      <c r="I57" s="608"/>
      <c r="J57" s="609"/>
      <c r="K57" s="597" t="s">
        <v>545</v>
      </c>
      <c r="L57" s="597"/>
      <c r="M57" s="597"/>
      <c r="N57" s="598"/>
      <c r="O57" s="169"/>
      <c r="P57" s="169"/>
      <c r="Q57" s="429"/>
      <c r="R57" s="431"/>
      <c r="S57" s="433" t="s">
        <v>317</v>
      </c>
      <c r="T57" s="432"/>
      <c r="U57" s="530"/>
      <c r="V57" s="531"/>
      <c r="W57" s="531"/>
      <c r="X57" s="531"/>
      <c r="Y57" s="532"/>
      <c r="Z57" s="431"/>
      <c r="AA57" s="429"/>
      <c r="AB57" s="430"/>
      <c r="AC57" s="430"/>
      <c r="AD57" s="430"/>
      <c r="AE57" s="430"/>
      <c r="AF57" s="430"/>
      <c r="AG57" s="430"/>
      <c r="AH57" s="430"/>
      <c r="AI57" s="430"/>
      <c r="AJ57" s="430"/>
      <c r="AK57" s="430"/>
      <c r="AL57" s="430"/>
      <c r="AM57" s="430"/>
      <c r="AN57" s="430"/>
      <c r="AO57" s="169"/>
      <c r="AP57" s="169"/>
      <c r="AQ57" s="169"/>
      <c r="AR57" s="169"/>
      <c r="AS57" s="169"/>
      <c r="AT57" s="169"/>
      <c r="AU57" s="169"/>
      <c r="AV57" s="169"/>
      <c r="AW57" s="169"/>
      <c r="AX57" s="169"/>
      <c r="AY57" s="169"/>
      <c r="AZ57" s="169"/>
      <c r="BA57" s="41"/>
      <c r="BB57" s="41"/>
      <c r="BC57" s="41"/>
      <c r="BD57" s="41"/>
      <c r="BE57" s="41"/>
      <c r="BF57" s="41"/>
      <c r="BG57" s="41"/>
      <c r="BH57" s="41"/>
      <c r="BI57" s="41"/>
      <c r="BJ57" s="41"/>
      <c r="BK57" s="41"/>
      <c r="BL57" s="41"/>
      <c r="BM57" s="41"/>
      <c r="BN57" s="41"/>
      <c r="BO57" s="41"/>
      <c r="BP57" s="41"/>
    </row>
    <row r="58" spans="3:68" ht="63.75" customHeight="1" x14ac:dyDescent="0.2">
      <c r="D58" s="40"/>
      <c r="E58" s="275">
        <v>2</v>
      </c>
      <c r="F58" s="546" t="s">
        <v>222</v>
      </c>
      <c r="G58" s="546"/>
      <c r="H58" s="547" t="s">
        <v>546</v>
      </c>
      <c r="I58" s="548"/>
      <c r="J58" s="549"/>
      <c r="K58" s="556" t="s">
        <v>547</v>
      </c>
      <c r="L58" s="556"/>
      <c r="M58" s="556"/>
      <c r="N58" s="557"/>
      <c r="O58" s="169"/>
      <c r="P58" s="169"/>
      <c r="Q58" s="429"/>
      <c r="R58" s="429"/>
      <c r="S58" s="533" t="s">
        <v>318</v>
      </c>
      <c r="T58" s="534"/>
      <c r="U58" s="537"/>
      <c r="V58" s="537"/>
      <c r="W58" s="537"/>
      <c r="X58" s="537"/>
      <c r="Y58" s="538"/>
      <c r="Z58" s="429"/>
      <c r="AA58" s="429"/>
      <c r="AB58" s="430"/>
      <c r="AC58" s="430"/>
      <c r="AD58" s="430"/>
      <c r="AE58" s="430"/>
      <c r="AF58" s="430"/>
      <c r="AG58" s="430"/>
      <c r="AH58" s="430"/>
      <c r="AI58" s="430"/>
      <c r="AJ58" s="429"/>
      <c r="AK58" s="429"/>
      <c r="AL58" s="429"/>
      <c r="AM58" s="429"/>
      <c r="AN58" s="429"/>
      <c r="AO58" s="169"/>
      <c r="AP58" s="169"/>
      <c r="AQ58" s="169"/>
      <c r="AR58" s="169"/>
      <c r="AS58" s="169"/>
      <c r="AT58" s="169"/>
      <c r="AU58" s="169"/>
      <c r="AV58" s="169"/>
      <c r="AW58" s="169"/>
      <c r="AX58" s="169"/>
      <c r="AY58" s="169"/>
      <c r="AZ58" s="169"/>
      <c r="BA58" s="41"/>
      <c r="BB58" s="41"/>
      <c r="BC58" s="41"/>
      <c r="BD58" s="41"/>
      <c r="BE58" s="41"/>
      <c r="BF58" s="41"/>
      <c r="BG58" s="41"/>
      <c r="BH58" s="41"/>
      <c r="BI58" s="41"/>
      <c r="BJ58" s="41"/>
      <c r="BK58" s="41"/>
      <c r="BL58" s="41"/>
      <c r="BM58" s="41"/>
      <c r="BN58" s="41"/>
      <c r="BO58" s="41"/>
      <c r="BP58" s="41"/>
    </row>
    <row r="59" spans="3:68" ht="85.5" customHeight="1" x14ac:dyDescent="0.2">
      <c r="D59" s="40"/>
      <c r="E59" s="275">
        <v>3</v>
      </c>
      <c r="F59" s="546" t="s">
        <v>223</v>
      </c>
      <c r="G59" s="546"/>
      <c r="H59" s="547" t="s">
        <v>548</v>
      </c>
      <c r="I59" s="548"/>
      <c r="J59" s="549"/>
      <c r="K59" s="556" t="s">
        <v>549</v>
      </c>
      <c r="L59" s="556"/>
      <c r="M59" s="556"/>
      <c r="N59" s="557"/>
      <c r="O59" s="169"/>
      <c r="P59" s="169"/>
      <c r="Q59" s="429"/>
      <c r="R59" s="431"/>
      <c r="S59" s="533" t="s">
        <v>8</v>
      </c>
      <c r="T59" s="534"/>
      <c r="U59" s="539"/>
      <c r="V59" s="539"/>
      <c r="W59" s="539"/>
      <c r="X59" s="539"/>
      <c r="Y59" s="540"/>
      <c r="Z59" s="431"/>
      <c r="AA59" s="429"/>
      <c r="AB59" s="430"/>
      <c r="AC59" s="430"/>
      <c r="AD59" s="430"/>
      <c r="AE59" s="430"/>
      <c r="AF59" s="430"/>
      <c r="AG59" s="430"/>
      <c r="AH59" s="430"/>
      <c r="AI59" s="430"/>
      <c r="AJ59" s="429"/>
      <c r="AK59" s="429"/>
      <c r="AL59" s="429"/>
      <c r="AM59" s="429"/>
      <c r="AN59" s="429"/>
      <c r="AO59" s="169"/>
      <c r="AP59" s="169"/>
      <c r="AQ59" s="169"/>
      <c r="AR59" s="169"/>
      <c r="AS59" s="169"/>
      <c r="AT59" s="169"/>
      <c r="AU59" s="169"/>
      <c r="AV59" s="169"/>
      <c r="AW59" s="169"/>
      <c r="AX59" s="169"/>
      <c r="AY59" s="169"/>
      <c r="AZ59" s="169"/>
      <c r="BA59" s="41"/>
      <c r="BB59" s="41"/>
      <c r="BC59" s="41"/>
      <c r="BD59" s="41"/>
      <c r="BE59" s="41"/>
      <c r="BF59" s="41"/>
      <c r="BG59" s="41"/>
      <c r="BH59" s="41"/>
      <c r="BI59" s="41"/>
      <c r="BJ59" s="41"/>
      <c r="BK59" s="41"/>
      <c r="BL59" s="41"/>
      <c r="BM59" s="41"/>
      <c r="BN59" s="41"/>
      <c r="BO59" s="41"/>
      <c r="BP59" s="41"/>
    </row>
    <row r="60" spans="3:68" ht="75.75" customHeight="1" thickBot="1" x14ac:dyDescent="0.25">
      <c r="D60" s="40"/>
      <c r="E60" s="275">
        <v>4</v>
      </c>
      <c r="F60" s="546" t="s">
        <v>224</v>
      </c>
      <c r="G60" s="546"/>
      <c r="H60" s="547" t="s">
        <v>550</v>
      </c>
      <c r="I60" s="548"/>
      <c r="J60" s="549"/>
      <c r="K60" s="556" t="s">
        <v>551</v>
      </c>
      <c r="L60" s="556"/>
      <c r="M60" s="556"/>
      <c r="N60" s="557"/>
      <c r="O60" s="169"/>
      <c r="P60" s="169"/>
      <c r="Q60" s="429"/>
      <c r="R60" s="429"/>
      <c r="S60" s="535" t="s">
        <v>319</v>
      </c>
      <c r="T60" s="536"/>
      <c r="U60" s="541"/>
      <c r="V60" s="541"/>
      <c r="W60" s="541"/>
      <c r="X60" s="541"/>
      <c r="Y60" s="542"/>
      <c r="Z60" s="429"/>
      <c r="AA60" s="429"/>
      <c r="AB60" s="430"/>
      <c r="AC60" s="430"/>
      <c r="AD60" s="430"/>
      <c r="AE60" s="430"/>
      <c r="AF60" s="430"/>
      <c r="AG60" s="430"/>
      <c r="AH60" s="430"/>
      <c r="AI60" s="430"/>
      <c r="AJ60" s="429"/>
      <c r="AK60" s="429"/>
      <c r="AL60" s="429"/>
      <c r="AM60" s="429"/>
      <c r="AN60" s="429"/>
      <c r="AO60" s="169"/>
      <c r="AP60" s="169"/>
      <c r="AQ60" s="169"/>
      <c r="AR60" s="169"/>
      <c r="AS60" s="169"/>
      <c r="AT60" s="169"/>
      <c r="AU60" s="169"/>
      <c r="AV60" s="169"/>
      <c r="AW60" s="169"/>
      <c r="AX60" s="169"/>
      <c r="AY60" s="169"/>
      <c r="AZ60" s="169"/>
      <c r="BA60" s="41"/>
      <c r="BB60" s="41"/>
      <c r="BC60" s="41"/>
      <c r="BD60" s="41"/>
      <c r="BE60" s="41"/>
      <c r="BF60" s="41"/>
      <c r="BG60" s="41"/>
      <c r="BH60" s="41"/>
      <c r="BI60" s="41"/>
      <c r="BJ60" s="41"/>
      <c r="BK60" s="41"/>
      <c r="BL60" s="41"/>
      <c r="BM60" s="41"/>
      <c r="BN60" s="41"/>
      <c r="BO60" s="41"/>
      <c r="BP60" s="41"/>
    </row>
    <row r="61" spans="3:68" ht="87.75" customHeight="1" thickBot="1" x14ac:dyDescent="0.25">
      <c r="D61" s="40"/>
      <c r="E61" s="276">
        <v>5</v>
      </c>
      <c r="F61" s="555" t="s">
        <v>225</v>
      </c>
      <c r="G61" s="555"/>
      <c r="H61" s="552" t="s">
        <v>552</v>
      </c>
      <c r="I61" s="553"/>
      <c r="J61" s="554"/>
      <c r="K61" s="550" t="s">
        <v>553</v>
      </c>
      <c r="L61" s="550"/>
      <c r="M61" s="550"/>
      <c r="N61" s="551"/>
      <c r="O61" s="169"/>
      <c r="P61" s="169"/>
      <c r="Q61" s="429"/>
      <c r="R61" s="431"/>
      <c r="S61" s="429"/>
      <c r="T61" s="429"/>
      <c r="U61" s="429"/>
      <c r="V61" s="429"/>
      <c r="W61" s="429"/>
      <c r="X61" s="429"/>
      <c r="Y61" s="431"/>
      <c r="Z61" s="431"/>
      <c r="AA61" s="429"/>
      <c r="AB61" s="430"/>
      <c r="AC61" s="430"/>
      <c r="AD61" s="430"/>
      <c r="AE61" s="430"/>
      <c r="AF61" s="430"/>
      <c r="AG61" s="430"/>
      <c r="AH61" s="430"/>
      <c r="AI61" s="430"/>
      <c r="AJ61" s="429"/>
      <c r="AK61" s="429"/>
      <c r="AL61" s="429"/>
      <c r="AM61" s="429"/>
      <c r="AN61" s="429"/>
      <c r="AO61" s="169"/>
      <c r="AP61" s="169"/>
      <c r="AQ61" s="169"/>
      <c r="AR61" s="169"/>
      <c r="AS61" s="169"/>
      <c r="AT61" s="169"/>
      <c r="AU61" s="169"/>
      <c r="AV61" s="169"/>
      <c r="AW61" s="169"/>
      <c r="AX61" s="169"/>
      <c r="AY61" s="169"/>
      <c r="AZ61" s="169"/>
      <c r="BA61" s="41"/>
      <c r="BB61" s="41"/>
      <c r="BC61" s="41"/>
      <c r="BD61" s="41"/>
      <c r="BE61" s="41"/>
      <c r="BF61" s="41"/>
      <c r="BG61" s="41"/>
      <c r="BH61" s="41"/>
      <c r="BI61" s="41"/>
      <c r="BJ61" s="41"/>
      <c r="BK61" s="41"/>
      <c r="BL61" s="41"/>
      <c r="BM61" s="41"/>
      <c r="BN61" s="41"/>
      <c r="BO61" s="41"/>
      <c r="BP61" s="41"/>
    </row>
    <row r="62" spans="3:68" ht="51.95" customHeight="1" thickBot="1" x14ac:dyDescent="0.25">
      <c r="D62" s="40"/>
      <c r="E62" s="40"/>
      <c r="F62" s="169"/>
      <c r="G62" s="169"/>
      <c r="H62" s="169"/>
      <c r="I62" s="169"/>
      <c r="J62" s="169"/>
      <c r="K62" s="169"/>
      <c r="L62" s="169"/>
      <c r="M62" s="169"/>
      <c r="N62" s="169"/>
      <c r="O62" s="169"/>
      <c r="P62" s="169"/>
      <c r="Q62" s="570"/>
      <c r="R62" s="570"/>
      <c r="S62" s="570"/>
      <c r="T62" s="570"/>
      <c r="U62" s="570"/>
      <c r="V62" s="570"/>
      <c r="W62" s="570"/>
      <c r="X62" s="570"/>
      <c r="Y62" s="570"/>
      <c r="Z62" s="570"/>
      <c r="AA62" s="570"/>
      <c r="AB62" s="570"/>
      <c r="AC62" s="570"/>
      <c r="AD62" s="570"/>
      <c r="AE62" s="570"/>
      <c r="AF62" s="570"/>
      <c r="AG62" s="570"/>
      <c r="AH62" s="570"/>
      <c r="AI62" s="570"/>
      <c r="AJ62" s="570"/>
      <c r="AK62" s="570"/>
      <c r="AL62" s="570"/>
      <c r="AM62" s="570"/>
      <c r="AN62" s="570"/>
      <c r="AO62" s="169"/>
      <c r="AP62" s="169"/>
      <c r="AQ62" s="169"/>
      <c r="AR62" s="169"/>
      <c r="AS62" s="169"/>
      <c r="AT62" s="169"/>
      <c r="AU62" s="169"/>
      <c r="AV62" s="169"/>
      <c r="AW62" s="169"/>
      <c r="AX62" s="169"/>
      <c r="AY62" s="169"/>
      <c r="AZ62" s="169"/>
      <c r="BA62" s="41"/>
      <c r="BB62" s="41"/>
      <c r="BC62" s="41"/>
      <c r="BD62" s="41"/>
      <c r="BE62" s="41"/>
      <c r="BF62" s="41"/>
      <c r="BG62" s="41"/>
      <c r="BH62" s="41"/>
      <c r="BI62" s="41"/>
      <c r="BJ62" s="41"/>
      <c r="BK62" s="41"/>
      <c r="BL62" s="41"/>
      <c r="BM62" s="41"/>
      <c r="BN62" s="41"/>
      <c r="BO62" s="41"/>
      <c r="BP62" s="41"/>
    </row>
    <row r="63" spans="3:68" ht="51.95" customHeight="1" thickBot="1" x14ac:dyDescent="0.25">
      <c r="C63" s="543" t="s">
        <v>7</v>
      </c>
      <c r="D63" s="544"/>
      <c r="E63" s="544"/>
      <c r="F63" s="544"/>
      <c r="G63" s="544"/>
      <c r="H63" s="544"/>
      <c r="I63" s="544"/>
      <c r="J63" s="544"/>
      <c r="K63" s="544"/>
      <c r="L63" s="544"/>
      <c r="M63" s="544"/>
      <c r="N63" s="544"/>
      <c r="O63" s="544"/>
      <c r="P63" s="544"/>
      <c r="Q63" s="544"/>
      <c r="R63" s="544"/>
      <c r="S63" s="544"/>
      <c r="T63" s="544"/>
      <c r="U63" s="544"/>
      <c r="V63" s="544"/>
      <c r="W63" s="544"/>
      <c r="X63" s="544"/>
      <c r="Y63" s="545"/>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row>
    <row r="64" spans="3:68" ht="66.75" customHeight="1" thickBot="1" x14ac:dyDescent="0.25">
      <c r="C64" s="434" t="s">
        <v>697</v>
      </c>
      <c r="D64" s="543" t="s">
        <v>540</v>
      </c>
      <c r="E64" s="545"/>
      <c r="F64" s="567" t="s">
        <v>695</v>
      </c>
      <c r="G64" s="568"/>
      <c r="H64" s="568"/>
      <c r="I64" s="568"/>
      <c r="J64" s="568"/>
      <c r="K64" s="568"/>
      <c r="L64" s="568"/>
      <c r="M64" s="568"/>
      <c r="N64" s="568"/>
      <c r="O64" s="569"/>
      <c r="P64" s="567" t="s">
        <v>696</v>
      </c>
      <c r="Q64" s="568"/>
      <c r="R64" s="568"/>
      <c r="S64" s="568"/>
      <c r="T64" s="568"/>
      <c r="U64" s="568"/>
      <c r="V64" s="568"/>
      <c r="W64" s="568"/>
      <c r="X64" s="568"/>
      <c r="Y64" s="569"/>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row>
    <row r="65" spans="3:68" ht="199.5" customHeight="1" x14ac:dyDescent="0.2">
      <c r="C65" s="435">
        <v>1</v>
      </c>
      <c r="D65" s="564" t="s">
        <v>226</v>
      </c>
      <c r="E65" s="564"/>
      <c r="F65" s="565" t="s">
        <v>699</v>
      </c>
      <c r="G65" s="566"/>
      <c r="H65" s="566"/>
      <c r="I65" s="566"/>
      <c r="J65" s="566"/>
      <c r="K65" s="566"/>
      <c r="L65" s="566"/>
      <c r="M65" s="566"/>
      <c r="N65" s="566"/>
      <c r="O65" s="566"/>
      <c r="P65" s="565" t="s">
        <v>698</v>
      </c>
      <c r="Q65" s="566"/>
      <c r="R65" s="566"/>
      <c r="S65" s="566"/>
      <c r="T65" s="566"/>
      <c r="U65" s="566"/>
      <c r="V65" s="566"/>
      <c r="W65" s="566"/>
      <c r="X65" s="566"/>
      <c r="Y65" s="566"/>
      <c r="AF65" s="41"/>
      <c r="AG65" s="41"/>
      <c r="AH65" s="41"/>
      <c r="AI65" s="41"/>
      <c r="AJ65" s="41"/>
      <c r="AK65" s="41"/>
      <c r="AL65" s="41"/>
      <c r="AM65" s="40"/>
      <c r="AN65" s="40"/>
      <c r="AO65" s="40"/>
      <c r="AP65" s="40"/>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row>
    <row r="66" spans="3:68" ht="202.5" customHeight="1" x14ac:dyDescent="0.2">
      <c r="C66" s="436">
        <v>2</v>
      </c>
      <c r="D66" s="558" t="s">
        <v>227</v>
      </c>
      <c r="E66" s="558"/>
      <c r="F66" s="559" t="s">
        <v>701</v>
      </c>
      <c r="G66" s="560"/>
      <c r="H66" s="560"/>
      <c r="I66" s="560"/>
      <c r="J66" s="560"/>
      <c r="K66" s="560"/>
      <c r="L66" s="560"/>
      <c r="M66" s="560"/>
      <c r="N66" s="560"/>
      <c r="O66" s="560"/>
      <c r="P66" s="561" t="s">
        <v>700</v>
      </c>
      <c r="Q66" s="562"/>
      <c r="R66" s="562"/>
      <c r="S66" s="562"/>
      <c r="T66" s="562"/>
      <c r="U66" s="562"/>
      <c r="V66" s="562"/>
      <c r="W66" s="562"/>
      <c r="X66" s="562"/>
      <c r="Y66" s="563"/>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row>
    <row r="67" spans="3:68" ht="249.75" customHeight="1" x14ac:dyDescent="0.2">
      <c r="C67" s="436">
        <v>3</v>
      </c>
      <c r="D67" s="558" t="s">
        <v>5</v>
      </c>
      <c r="E67" s="558"/>
      <c r="F67" s="559" t="s">
        <v>702</v>
      </c>
      <c r="G67" s="560"/>
      <c r="H67" s="560"/>
      <c r="I67" s="560"/>
      <c r="J67" s="560"/>
      <c r="K67" s="560"/>
      <c r="L67" s="560"/>
      <c r="M67" s="560"/>
      <c r="N67" s="560"/>
      <c r="O67" s="560"/>
      <c r="P67" s="561" t="s">
        <v>703</v>
      </c>
      <c r="Q67" s="562"/>
      <c r="R67" s="562"/>
      <c r="S67" s="562"/>
      <c r="T67" s="562"/>
      <c r="U67" s="562"/>
      <c r="V67" s="562"/>
      <c r="W67" s="562"/>
      <c r="X67" s="562"/>
      <c r="Y67" s="563"/>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row>
    <row r="68" spans="3:68" ht="241.5" customHeight="1" x14ac:dyDescent="0.2">
      <c r="C68" s="436">
        <v>4</v>
      </c>
      <c r="D68" s="558" t="s">
        <v>228</v>
      </c>
      <c r="E68" s="558"/>
      <c r="F68" s="559" t="s">
        <v>704</v>
      </c>
      <c r="G68" s="560"/>
      <c r="H68" s="560"/>
      <c r="I68" s="560"/>
      <c r="J68" s="560"/>
      <c r="K68" s="560"/>
      <c r="L68" s="560"/>
      <c r="M68" s="560"/>
      <c r="N68" s="560"/>
      <c r="O68" s="560"/>
      <c r="P68" s="561" t="s">
        <v>705</v>
      </c>
      <c r="Q68" s="562"/>
      <c r="R68" s="562"/>
      <c r="S68" s="562"/>
      <c r="T68" s="562"/>
      <c r="U68" s="562"/>
      <c r="V68" s="562"/>
      <c r="W68" s="562"/>
      <c r="X68" s="562"/>
      <c r="Y68" s="563"/>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row>
    <row r="69" spans="3:68" ht="226.5" customHeight="1" x14ac:dyDescent="0.2">
      <c r="C69" s="437">
        <v>5</v>
      </c>
      <c r="D69" s="558" t="s">
        <v>6</v>
      </c>
      <c r="E69" s="558"/>
      <c r="F69" s="559" t="s">
        <v>706</v>
      </c>
      <c r="G69" s="559"/>
      <c r="H69" s="559"/>
      <c r="I69" s="559"/>
      <c r="J69" s="559"/>
      <c r="K69" s="559"/>
      <c r="L69" s="559"/>
      <c r="M69" s="559"/>
      <c r="N69" s="559"/>
      <c r="O69" s="559"/>
      <c r="P69" s="559" t="s">
        <v>707</v>
      </c>
      <c r="Q69" s="560"/>
      <c r="R69" s="560"/>
      <c r="S69" s="560"/>
      <c r="T69" s="560"/>
      <c r="U69" s="560"/>
      <c r="V69" s="560"/>
      <c r="W69" s="560"/>
      <c r="X69" s="560"/>
      <c r="Y69" s="560"/>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row>
    <row r="70" spans="3:68" ht="13.5" customHeight="1" x14ac:dyDescent="0.2">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row>
    <row r="71" spans="3:68" ht="13.5" customHeight="1" x14ac:dyDescent="0.2">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row>
    <row r="72" spans="3:68" ht="13.5" customHeight="1" x14ac:dyDescent="0.2">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row>
    <row r="73" spans="3:68" ht="13.5" customHeight="1" x14ac:dyDescent="0.2">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row>
    <row r="74" spans="3:68" ht="13.5" customHeight="1" x14ac:dyDescent="0.2">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row>
    <row r="75" spans="3:68" ht="13.5" customHeight="1" x14ac:dyDescent="0.2">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row>
    <row r="76" spans="3:68" ht="13.5" customHeight="1" x14ac:dyDescent="0.2">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row>
    <row r="77" spans="3:68" ht="13.5" customHeight="1" x14ac:dyDescent="0.2">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row>
    <row r="78" spans="3:68" ht="13.5" customHeight="1" x14ac:dyDescent="0.2">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row>
    <row r="79" spans="3:68" ht="13.5" customHeight="1" x14ac:dyDescent="0.2">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row>
    <row r="80" spans="3:68" ht="13.5" customHeight="1" x14ac:dyDescent="0.2">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row>
    <row r="81" spans="32:60" ht="13.5" customHeight="1" x14ac:dyDescent="0.2">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row>
    <row r="82" spans="32:60" ht="13.5" customHeight="1" x14ac:dyDescent="0.2">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row>
    <row r="83" spans="32:60" ht="13.5" customHeight="1" x14ac:dyDescent="0.2">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row>
    <row r="84" spans="32:60" ht="13.5" customHeight="1" x14ac:dyDescent="0.2">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row>
    <row r="85" spans="32:60" ht="13.5" customHeight="1" x14ac:dyDescent="0.2">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row>
    <row r="86" spans="32:60" ht="13.5" customHeight="1" x14ac:dyDescent="0.2">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row>
    <row r="87" spans="32:60" ht="13.5" customHeight="1" x14ac:dyDescent="0.2">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row>
    <row r="88" spans="32:60" ht="13.5" customHeight="1" x14ac:dyDescent="0.2">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row>
    <row r="89" spans="32:60" ht="13.5" customHeight="1" x14ac:dyDescent="0.2">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row>
  </sheetData>
  <mergeCells count="99">
    <mergeCell ref="K57:N57"/>
    <mergeCell ref="K58:N58"/>
    <mergeCell ref="K59:N59"/>
    <mergeCell ref="F53:Y53"/>
    <mergeCell ref="F52:I52"/>
    <mergeCell ref="J52:M52"/>
    <mergeCell ref="N52:Q52"/>
    <mergeCell ref="R52:U52"/>
    <mergeCell ref="V52:Y52"/>
    <mergeCell ref="E55:N55"/>
    <mergeCell ref="F56:G56"/>
    <mergeCell ref="F57:G57"/>
    <mergeCell ref="F59:G59"/>
    <mergeCell ref="H59:J59"/>
    <mergeCell ref="F58:G58"/>
    <mergeCell ref="H57:J57"/>
    <mergeCell ref="H58:J58"/>
    <mergeCell ref="H56:J56"/>
    <mergeCell ref="K56:N56"/>
    <mergeCell ref="V42:Y42"/>
    <mergeCell ref="D44:D50"/>
    <mergeCell ref="E44:E50"/>
    <mergeCell ref="F44:I44"/>
    <mergeCell ref="J44:M44"/>
    <mergeCell ref="N44:Q44"/>
    <mergeCell ref="R44:U44"/>
    <mergeCell ref="V44:Y44"/>
    <mergeCell ref="F51:I51"/>
    <mergeCell ref="J51:M51"/>
    <mergeCell ref="N51:Q51"/>
    <mergeCell ref="R51:U51"/>
    <mergeCell ref="V51:Y51"/>
    <mergeCell ref="N36:Q36"/>
    <mergeCell ref="R36:U36"/>
    <mergeCell ref="V36:Y36"/>
    <mergeCell ref="D28:D35"/>
    <mergeCell ref="E28:E35"/>
    <mergeCell ref="F28:I28"/>
    <mergeCell ref="J28:M28"/>
    <mergeCell ref="N28:Q28"/>
    <mergeCell ref="R28:U28"/>
    <mergeCell ref="V28:Y28"/>
    <mergeCell ref="AE62:AN62"/>
    <mergeCell ref="Q62:Z62"/>
    <mergeCell ref="AA62:AD62"/>
    <mergeCell ref="R19:U19"/>
    <mergeCell ref="V19:Y19"/>
    <mergeCell ref="V11:Y11"/>
    <mergeCell ref="C10:Y10"/>
    <mergeCell ref="C11:C50"/>
    <mergeCell ref="D11:D18"/>
    <mergeCell ref="E11:E18"/>
    <mergeCell ref="F11:I11"/>
    <mergeCell ref="J11:M11"/>
    <mergeCell ref="N11:Q11"/>
    <mergeCell ref="R11:U11"/>
    <mergeCell ref="D19:D27"/>
    <mergeCell ref="E19:E27"/>
    <mergeCell ref="F19:I19"/>
    <mergeCell ref="J19:M19"/>
    <mergeCell ref="N19:Q19"/>
    <mergeCell ref="V35:Y35"/>
    <mergeCell ref="D36:D43"/>
    <mergeCell ref="E36:E43"/>
    <mergeCell ref="F36:I36"/>
    <mergeCell ref="J36:M36"/>
    <mergeCell ref="D64:E64"/>
    <mergeCell ref="D69:E69"/>
    <mergeCell ref="F69:O69"/>
    <mergeCell ref="P69:Y69"/>
    <mergeCell ref="D68:E68"/>
    <mergeCell ref="F68:O68"/>
    <mergeCell ref="P68:Y68"/>
    <mergeCell ref="D67:E67"/>
    <mergeCell ref="F67:O67"/>
    <mergeCell ref="P67:Y67"/>
    <mergeCell ref="D66:E66"/>
    <mergeCell ref="F66:O66"/>
    <mergeCell ref="P66:Y66"/>
    <mergeCell ref="D65:E65"/>
    <mergeCell ref="F65:O65"/>
    <mergeCell ref="P65:Y65"/>
    <mergeCell ref="F64:O64"/>
    <mergeCell ref="P64:Y64"/>
    <mergeCell ref="S55:Y56"/>
    <mergeCell ref="U57:Y57"/>
    <mergeCell ref="S58:T58"/>
    <mergeCell ref="S59:T59"/>
    <mergeCell ref="S60:T60"/>
    <mergeCell ref="U58:Y58"/>
    <mergeCell ref="U59:Y59"/>
    <mergeCell ref="U60:Y60"/>
    <mergeCell ref="C63:Y63"/>
    <mergeCell ref="F60:G60"/>
    <mergeCell ref="H60:J60"/>
    <mergeCell ref="K61:N61"/>
    <mergeCell ref="H61:J61"/>
    <mergeCell ref="F61:G61"/>
    <mergeCell ref="K60:N6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rgb="FF7030A0"/>
    <pageSetUpPr fitToPage="1"/>
  </sheetPr>
  <dimension ref="A1:CE211"/>
  <sheetViews>
    <sheetView showGridLines="0" topLeftCell="A2" zoomScale="80" zoomScaleNormal="80" workbookViewId="0">
      <pane xSplit="6" ySplit="2" topLeftCell="Z4" activePane="bottomRight" state="frozen"/>
      <selection activeCell="A2" sqref="A2"/>
      <selection pane="topRight" activeCell="G2" sqref="G2"/>
      <selection pane="bottomLeft" activeCell="A4" sqref="A4"/>
      <selection pane="bottomRight" activeCell="AG205" sqref="AG205:AG207"/>
    </sheetView>
  </sheetViews>
  <sheetFormatPr baseColWidth="10" defaultRowHeight="12.75" outlineLevelRow="1" outlineLevelCol="1" x14ac:dyDescent="0.2"/>
  <cols>
    <col min="1" max="1" width="15.85546875" style="187" customWidth="1"/>
    <col min="2" max="2" width="15.42578125" style="187" customWidth="1"/>
    <col min="3" max="3" width="10.42578125" style="187" customWidth="1"/>
    <col min="4" max="4" width="5" style="187" customWidth="1"/>
    <col min="5" max="5" width="39.140625" style="187" customWidth="1"/>
    <col min="6" max="6" width="5.140625" style="187" customWidth="1" outlineLevel="1"/>
    <col min="7" max="7" width="44.42578125" style="187" customWidth="1" outlineLevel="1"/>
    <col min="8" max="8" width="31.140625" style="187" customWidth="1" outlineLevel="1"/>
    <col min="9" max="19" width="4.7109375" style="81" customWidth="1"/>
    <col min="20" max="28" width="4.7109375" style="100" customWidth="1"/>
    <col min="29" max="29" width="3.5703125" style="187" customWidth="1"/>
    <col min="30" max="30" width="4.28515625" style="187" customWidth="1"/>
    <col min="31" max="31" width="16" style="187" customWidth="1"/>
    <col min="32" max="32" width="6.42578125" style="187" customWidth="1"/>
    <col min="33" max="33" width="35.42578125" style="187" customWidth="1"/>
    <col min="34" max="34" width="12.5703125" style="187" customWidth="1"/>
    <col min="35" max="35" width="15.85546875" style="187" customWidth="1" outlineLevel="1"/>
    <col min="36" max="36" width="16.5703125" style="187" customWidth="1" outlineLevel="1"/>
    <col min="37" max="37" width="17.5703125" style="187" customWidth="1" outlineLevel="1"/>
    <col min="38" max="38" width="13.5703125" style="187" customWidth="1" outlineLevel="1"/>
    <col min="39" max="39" width="16" style="187" customWidth="1" outlineLevel="1"/>
    <col min="40" max="40" width="18.5703125" style="187" customWidth="1" outlineLevel="1"/>
    <col min="41" max="41" width="18.42578125" style="187" customWidth="1" outlineLevel="1"/>
    <col min="42" max="42" width="17.140625" style="187" customWidth="1" outlineLevel="1"/>
    <col min="43" max="43" width="27.28515625" style="187" customWidth="1" outlineLevel="1"/>
    <col min="44" max="45" width="17.5703125" style="187" customWidth="1" outlineLevel="1"/>
    <col min="46" max="46" width="21.7109375" style="100" customWidth="1" outlineLevel="1"/>
    <col min="47" max="47" width="25.5703125" style="100" customWidth="1" outlineLevel="1"/>
    <col min="48" max="48" width="27.140625" style="100" customWidth="1" outlineLevel="1"/>
    <col min="49" max="49" width="22.42578125" style="100" customWidth="1" outlineLevel="1"/>
    <col min="50" max="50" width="14.140625" style="100" customWidth="1" outlineLevel="1"/>
    <col min="51" max="51" width="10.5703125" style="100" customWidth="1" outlineLevel="1"/>
    <col min="52" max="52" width="16.85546875" style="100" customWidth="1" outlineLevel="1"/>
    <col min="53" max="58" width="24.140625" style="100" customWidth="1" outlineLevel="1"/>
    <col min="59" max="59" width="13.7109375" style="201" customWidth="1" outlineLevel="1"/>
    <col min="60" max="60" width="15.42578125" style="187" hidden="1" customWidth="1"/>
    <col min="61" max="61" width="14.140625" style="187" hidden="1" customWidth="1"/>
    <col min="62" max="62" width="15.28515625" style="187" hidden="1" customWidth="1"/>
    <col min="63" max="63" width="14.7109375" style="187" hidden="1" customWidth="1"/>
    <col min="64" max="64" width="14.28515625" style="187" hidden="1" customWidth="1"/>
    <col min="65" max="65" width="11.42578125" style="187" hidden="1" customWidth="1"/>
    <col min="66" max="66" width="14.140625" style="187" hidden="1" customWidth="1"/>
    <col min="67" max="67" width="16.140625" style="187" hidden="1" customWidth="1"/>
    <col min="68" max="68" width="15.5703125" style="187" hidden="1" customWidth="1"/>
    <col min="69" max="69" width="14.28515625" style="187" hidden="1" customWidth="1"/>
    <col min="70" max="70" width="5.28515625" style="187" hidden="1" customWidth="1"/>
    <col min="71" max="71" width="11.42578125" style="187" hidden="1" customWidth="1"/>
    <col min="72" max="72" width="19.140625" style="187" hidden="1" customWidth="1"/>
    <col min="73" max="73" width="17.140625" style="187" hidden="1" customWidth="1"/>
    <col min="74" max="74" width="14.7109375" style="187" hidden="1" customWidth="1"/>
    <col min="75" max="75" width="13.85546875" style="187" hidden="1" customWidth="1"/>
    <col min="76" max="76" width="13.7109375" style="187" hidden="1" customWidth="1"/>
    <col min="77" max="77" width="13.85546875" style="187" hidden="1" customWidth="1"/>
    <col min="78" max="78" width="0" style="187" hidden="1" customWidth="1"/>
    <col min="79" max="16384" width="11.42578125" style="187"/>
  </cols>
  <sheetData>
    <row r="1" spans="1:83" ht="38.25" customHeight="1" thickBot="1" x14ac:dyDescent="0.25">
      <c r="A1" s="662" t="s">
        <v>36</v>
      </c>
      <c r="B1" s="663"/>
      <c r="C1" s="663"/>
      <c r="D1" s="663"/>
      <c r="E1" s="663"/>
      <c r="F1" s="663"/>
      <c r="G1" s="663"/>
      <c r="H1" s="664"/>
      <c r="I1" s="673" t="s">
        <v>453</v>
      </c>
      <c r="J1" s="666"/>
      <c r="K1" s="666"/>
      <c r="L1" s="666"/>
      <c r="M1" s="666"/>
      <c r="N1" s="666"/>
      <c r="O1" s="666"/>
      <c r="P1" s="666"/>
      <c r="Q1" s="666"/>
      <c r="R1" s="666"/>
      <c r="S1" s="666"/>
      <c r="T1" s="666"/>
      <c r="U1" s="666"/>
      <c r="V1" s="666"/>
      <c r="W1" s="666"/>
      <c r="X1" s="666"/>
      <c r="Y1" s="666"/>
      <c r="Z1" s="666"/>
      <c r="AA1" s="666"/>
      <c r="AB1" s="666"/>
      <c r="AC1" s="666"/>
      <c r="AD1" s="667"/>
      <c r="AE1" s="674" t="s">
        <v>9</v>
      </c>
      <c r="AF1" s="675" t="s">
        <v>35</v>
      </c>
      <c r="AG1" s="676"/>
      <c r="AH1" s="676"/>
      <c r="AI1" s="676"/>
      <c r="AJ1" s="676"/>
      <c r="AK1" s="676"/>
      <c r="AL1" s="676"/>
      <c r="AM1" s="676"/>
      <c r="AN1" s="676"/>
      <c r="AO1" s="676"/>
      <c r="AP1" s="676"/>
      <c r="AQ1" s="676"/>
      <c r="AR1" s="676"/>
      <c r="AS1" s="677"/>
      <c r="AT1" s="694" t="s">
        <v>37</v>
      </c>
      <c r="AU1" s="695"/>
      <c r="AV1" s="695"/>
      <c r="AW1" s="695"/>
      <c r="AX1" s="695"/>
      <c r="AY1" s="695"/>
      <c r="AZ1" s="696"/>
      <c r="BA1" s="688" t="s">
        <v>370</v>
      </c>
      <c r="BB1" s="689"/>
      <c r="BC1" s="689"/>
      <c r="BD1" s="689"/>
      <c r="BE1" s="689"/>
      <c r="BF1" s="690"/>
      <c r="BH1" s="197"/>
      <c r="BI1" s="197"/>
      <c r="BJ1" s="197"/>
      <c r="BK1" s="197"/>
      <c r="BL1" s="197"/>
      <c r="BM1" s="197"/>
      <c r="BN1" s="197"/>
      <c r="BO1" s="197"/>
      <c r="BP1" s="197"/>
      <c r="BQ1" s="197"/>
      <c r="BR1" s="197"/>
      <c r="BS1" s="197"/>
      <c r="BT1" s="197"/>
      <c r="BU1" s="197"/>
      <c r="BV1" s="197"/>
      <c r="BW1" s="197"/>
      <c r="BX1" s="197"/>
      <c r="BY1" s="197"/>
    </row>
    <row r="2" spans="1:83" ht="42" customHeight="1" x14ac:dyDescent="0.2">
      <c r="A2" s="417"/>
      <c r="B2" s="415"/>
      <c r="C2" s="415"/>
      <c r="D2" s="416"/>
      <c r="E2" s="416"/>
      <c r="F2" s="669" t="s">
        <v>1</v>
      </c>
      <c r="G2" s="671" t="s">
        <v>2</v>
      </c>
      <c r="H2" s="671" t="s">
        <v>31</v>
      </c>
      <c r="I2" s="665" t="s">
        <v>398</v>
      </c>
      <c r="J2" s="666"/>
      <c r="K2" s="666"/>
      <c r="L2" s="666"/>
      <c r="M2" s="666"/>
      <c r="N2" s="666"/>
      <c r="O2" s="666"/>
      <c r="P2" s="666"/>
      <c r="Q2" s="666"/>
      <c r="R2" s="667"/>
      <c r="S2" s="665" t="s">
        <v>399</v>
      </c>
      <c r="T2" s="666"/>
      <c r="U2" s="666"/>
      <c r="V2" s="666"/>
      <c r="W2" s="666"/>
      <c r="X2" s="666"/>
      <c r="Y2" s="666"/>
      <c r="Z2" s="666"/>
      <c r="AA2" s="666"/>
      <c r="AB2" s="667"/>
      <c r="AC2" s="191"/>
      <c r="AD2" s="191"/>
      <c r="AE2" s="670"/>
      <c r="AF2" s="678" t="s">
        <v>455</v>
      </c>
      <c r="AG2" s="679"/>
      <c r="AH2" s="680"/>
      <c r="AI2" s="668" t="s">
        <v>335</v>
      </c>
      <c r="AJ2" s="668"/>
      <c r="AK2" s="668"/>
      <c r="AL2" s="668"/>
      <c r="AM2" s="668"/>
      <c r="AN2" s="668"/>
      <c r="AO2" s="668"/>
      <c r="AP2" s="668"/>
      <c r="AQ2" s="191" t="s">
        <v>336</v>
      </c>
      <c r="AR2" s="191" t="s">
        <v>338</v>
      </c>
      <c r="AS2" s="191" t="s">
        <v>340</v>
      </c>
      <c r="AT2" s="208"/>
      <c r="AU2" s="208"/>
      <c r="AV2" s="208"/>
      <c r="AW2" s="208"/>
      <c r="AX2" s="210"/>
      <c r="AY2" s="210"/>
      <c r="AZ2" s="210"/>
      <c r="BA2" s="691"/>
      <c r="BB2" s="692"/>
      <c r="BC2" s="692"/>
      <c r="BD2" s="692"/>
      <c r="BE2" s="692"/>
      <c r="BF2" s="693"/>
      <c r="BH2" s="197"/>
      <c r="BI2" s="197"/>
      <c r="BJ2" s="197"/>
      <c r="BK2" s="197"/>
      <c r="BL2" s="197"/>
      <c r="BM2" s="197"/>
      <c r="BN2" s="197"/>
      <c r="BO2" s="197"/>
      <c r="BP2" s="197"/>
      <c r="BQ2" s="197"/>
      <c r="BR2" s="197"/>
      <c r="BS2" s="197"/>
      <c r="BT2" s="197"/>
      <c r="BU2" s="197"/>
      <c r="BV2" s="197"/>
      <c r="BW2" s="197"/>
      <c r="BX2" s="197"/>
      <c r="BY2" s="197"/>
    </row>
    <row r="3" spans="1:83" ht="153" customHeight="1" x14ac:dyDescent="0.2">
      <c r="A3" s="418" t="s">
        <v>41</v>
      </c>
      <c r="B3" s="418" t="s">
        <v>452</v>
      </c>
      <c r="C3" s="418" t="s">
        <v>690</v>
      </c>
      <c r="D3" s="418" t="s">
        <v>1</v>
      </c>
      <c r="E3" s="418" t="s">
        <v>0</v>
      </c>
      <c r="F3" s="670"/>
      <c r="G3" s="672"/>
      <c r="H3" s="672"/>
      <c r="I3" s="191" t="s">
        <v>211</v>
      </c>
      <c r="J3" s="191" t="s">
        <v>212</v>
      </c>
      <c r="K3" s="191" t="s">
        <v>213</v>
      </c>
      <c r="L3" s="191" t="s">
        <v>214</v>
      </c>
      <c r="M3" s="191" t="s">
        <v>215</v>
      </c>
      <c r="N3" s="191" t="s">
        <v>216</v>
      </c>
      <c r="O3" s="191" t="s">
        <v>217</v>
      </c>
      <c r="P3" s="191" t="s">
        <v>218</v>
      </c>
      <c r="Q3" s="191" t="s">
        <v>219</v>
      </c>
      <c r="R3" s="191" t="s">
        <v>220</v>
      </c>
      <c r="S3" s="191" t="s">
        <v>211</v>
      </c>
      <c r="T3" s="191" t="s">
        <v>212</v>
      </c>
      <c r="U3" s="191" t="s">
        <v>213</v>
      </c>
      <c r="V3" s="191" t="s">
        <v>214</v>
      </c>
      <c r="W3" s="191" t="s">
        <v>215</v>
      </c>
      <c r="X3" s="191" t="s">
        <v>216</v>
      </c>
      <c r="Y3" s="191" t="s">
        <v>217</v>
      </c>
      <c r="Z3" s="191" t="s">
        <v>218</v>
      </c>
      <c r="AA3" s="191" t="s">
        <v>219</v>
      </c>
      <c r="AB3" s="191" t="s">
        <v>220</v>
      </c>
      <c r="AC3" s="191" t="s">
        <v>32</v>
      </c>
      <c r="AD3" s="191" t="s">
        <v>33</v>
      </c>
      <c r="AE3" s="465" t="s">
        <v>454</v>
      </c>
      <c r="AF3" s="191" t="s">
        <v>1</v>
      </c>
      <c r="AG3" s="191" t="s">
        <v>10</v>
      </c>
      <c r="AH3" s="191" t="s">
        <v>34</v>
      </c>
      <c r="AI3" s="191" t="s">
        <v>323</v>
      </c>
      <c r="AJ3" s="191" t="s">
        <v>325</v>
      </c>
      <c r="AK3" s="191" t="s">
        <v>324</v>
      </c>
      <c r="AL3" s="191" t="s">
        <v>326</v>
      </c>
      <c r="AM3" s="191" t="s">
        <v>327</v>
      </c>
      <c r="AN3" s="191" t="s">
        <v>328</v>
      </c>
      <c r="AO3" s="191" t="s">
        <v>329</v>
      </c>
      <c r="AP3" s="195" t="s">
        <v>343</v>
      </c>
      <c r="AQ3" s="191" t="s">
        <v>342</v>
      </c>
      <c r="AR3" s="195" t="s">
        <v>349</v>
      </c>
      <c r="AS3" s="195" t="s">
        <v>341</v>
      </c>
      <c r="AT3" s="209" t="s">
        <v>344</v>
      </c>
      <c r="AU3" s="209" t="s">
        <v>345</v>
      </c>
      <c r="AV3" s="209" t="s">
        <v>466</v>
      </c>
      <c r="AW3" s="209" t="s">
        <v>357</v>
      </c>
      <c r="AX3" s="207" t="s">
        <v>361</v>
      </c>
      <c r="AY3" s="207" t="s">
        <v>360</v>
      </c>
      <c r="AZ3" s="207" t="s">
        <v>362</v>
      </c>
      <c r="BA3" s="212" t="s">
        <v>363</v>
      </c>
      <c r="BB3" s="212" t="s">
        <v>364</v>
      </c>
      <c r="BC3" s="212" t="s">
        <v>365</v>
      </c>
      <c r="BD3" s="212" t="s">
        <v>366</v>
      </c>
      <c r="BE3" s="212" t="s">
        <v>367</v>
      </c>
      <c r="BF3" s="212" t="s">
        <v>368</v>
      </c>
      <c r="BG3" s="202"/>
      <c r="BH3" s="206" t="s">
        <v>351</v>
      </c>
      <c r="BI3" s="206" t="s">
        <v>350</v>
      </c>
      <c r="BJ3" s="206" t="s">
        <v>323</v>
      </c>
      <c r="BK3" s="206" t="s">
        <v>325</v>
      </c>
      <c r="BL3" s="206" t="s">
        <v>324</v>
      </c>
      <c r="BM3" s="206" t="s">
        <v>326</v>
      </c>
      <c r="BN3" s="206" t="s">
        <v>327</v>
      </c>
      <c r="BO3" s="206" t="s">
        <v>328</v>
      </c>
      <c r="BP3" s="206" t="s">
        <v>329</v>
      </c>
      <c r="BQ3" s="206" t="s">
        <v>337</v>
      </c>
      <c r="BR3" s="211"/>
      <c r="BS3" s="206" t="s">
        <v>339</v>
      </c>
      <c r="BT3" s="211" t="s">
        <v>371</v>
      </c>
      <c r="BU3" s="211" t="s">
        <v>372</v>
      </c>
      <c r="BV3" s="206" t="s">
        <v>358</v>
      </c>
      <c r="BW3" s="206" t="s">
        <v>359</v>
      </c>
      <c r="BX3" s="206" t="s">
        <v>362</v>
      </c>
      <c r="BY3" s="206" t="s">
        <v>363</v>
      </c>
    </row>
    <row r="4" spans="1:83" s="193" customFormat="1" ht="96.75" customHeight="1" x14ac:dyDescent="0.2">
      <c r="A4" s="659" t="s">
        <v>623</v>
      </c>
      <c r="B4" s="87" t="s">
        <v>184</v>
      </c>
      <c r="C4" s="464" t="s">
        <v>148</v>
      </c>
      <c r="D4" s="26">
        <v>1</v>
      </c>
      <c r="E4" s="119" t="s">
        <v>728</v>
      </c>
      <c r="F4" s="26">
        <v>1</v>
      </c>
      <c r="G4" s="148" t="s">
        <v>729</v>
      </c>
      <c r="H4" s="656" t="s">
        <v>730</v>
      </c>
      <c r="I4" s="139">
        <v>3</v>
      </c>
      <c r="J4" s="139">
        <v>3</v>
      </c>
      <c r="K4" s="139">
        <v>3</v>
      </c>
      <c r="L4" s="139">
        <v>3</v>
      </c>
      <c r="M4" s="139">
        <v>3</v>
      </c>
      <c r="N4" s="139" t="s">
        <v>203</v>
      </c>
      <c r="O4" s="139" t="s">
        <v>203</v>
      </c>
      <c r="P4" s="139" t="s">
        <v>203</v>
      </c>
      <c r="Q4" s="139" t="s">
        <v>203</v>
      </c>
      <c r="R4" s="139" t="s">
        <v>203</v>
      </c>
      <c r="S4" s="139">
        <v>3</v>
      </c>
      <c r="T4" s="139">
        <v>2</v>
      </c>
      <c r="U4" s="139">
        <v>4</v>
      </c>
      <c r="V4" s="139">
        <v>4</v>
      </c>
      <c r="W4" s="139">
        <v>5</v>
      </c>
      <c r="X4" s="139"/>
      <c r="Y4" s="139"/>
      <c r="Z4" s="139"/>
      <c r="AA4" s="139"/>
      <c r="AB4" s="139"/>
      <c r="AC4" s="178">
        <f t="shared" ref="AC4:AC13" si="0">IFERROR(ROUND(AVERAGE(I4:R4),0),"")</f>
        <v>3</v>
      </c>
      <c r="AD4" s="179">
        <f t="shared" ref="AD4:AD23" si="1">IFERROR(ROUND(AVERAGE(S4:AB4),0),"")</f>
        <v>4</v>
      </c>
      <c r="AE4" s="193" t="str">
        <f>IFERROR(VLOOKUP(CONCATENATE(AC4,AD4),Hoja1!$L$4:$M$28,2,FALSE),"")</f>
        <v>Extremo</v>
      </c>
      <c r="AF4" s="26">
        <v>1</v>
      </c>
      <c r="AG4" s="9" t="s">
        <v>46</v>
      </c>
      <c r="AH4" s="139" t="s">
        <v>38</v>
      </c>
      <c r="AI4" s="180">
        <v>15</v>
      </c>
      <c r="AJ4" s="180">
        <v>15</v>
      </c>
      <c r="AK4" s="180">
        <v>15</v>
      </c>
      <c r="AL4" s="180">
        <v>15</v>
      </c>
      <c r="AM4" s="180">
        <v>15</v>
      </c>
      <c r="AN4" s="180">
        <v>15</v>
      </c>
      <c r="AO4" s="180">
        <v>10</v>
      </c>
      <c r="AP4" s="402">
        <f>SUM(AI4:AO4)</f>
        <v>100</v>
      </c>
      <c r="AQ4" s="404">
        <v>50</v>
      </c>
      <c r="AR4" s="404">
        <f>AVERAGE(AP4:AQ4)</f>
        <v>75</v>
      </c>
      <c r="AS4" s="634">
        <f>AVERAGE(AR3:AR9)</f>
        <v>74.583333333333329</v>
      </c>
      <c r="AT4" s="683" t="s">
        <v>346</v>
      </c>
      <c r="AU4" s="683" t="s">
        <v>346</v>
      </c>
      <c r="AV4" s="685">
        <v>1</v>
      </c>
      <c r="AW4" s="685">
        <v>1</v>
      </c>
      <c r="AX4" s="619">
        <f>IFERROR(AC4-AV4,"")</f>
        <v>2</v>
      </c>
      <c r="AY4" s="619">
        <f>IFERROR(AD4-AW4,"")</f>
        <v>3</v>
      </c>
      <c r="AZ4" s="616" t="str">
        <f>+IFERROR(VLOOKUP(CONCATENATE(AX4,AY4),Hoja1!$L$4:$M$28,2,FALSE),"")</f>
        <v>Moderado</v>
      </c>
      <c r="BA4" s="100"/>
      <c r="BB4" s="19"/>
      <c r="BC4" s="19"/>
      <c r="BD4" s="19"/>
      <c r="BE4" s="19"/>
      <c r="BF4" s="19"/>
      <c r="BG4" s="201"/>
      <c r="BH4" s="196" t="s">
        <v>184</v>
      </c>
      <c r="BI4" s="196" t="s">
        <v>38</v>
      </c>
      <c r="BJ4" s="197">
        <v>15</v>
      </c>
      <c r="BK4" s="197">
        <v>15</v>
      </c>
      <c r="BL4" s="197">
        <v>15</v>
      </c>
      <c r="BM4" s="197">
        <v>15</v>
      </c>
      <c r="BN4" s="197">
        <v>15</v>
      </c>
      <c r="BO4" s="197">
        <v>15</v>
      </c>
      <c r="BP4" s="197">
        <v>10</v>
      </c>
      <c r="BQ4" s="197">
        <v>100</v>
      </c>
      <c r="BR4" s="197"/>
      <c r="BS4" s="197">
        <v>100</v>
      </c>
      <c r="BT4" s="196" t="s">
        <v>346</v>
      </c>
      <c r="BU4" s="196" t="s">
        <v>346</v>
      </c>
      <c r="BV4" s="197">
        <v>2</v>
      </c>
      <c r="BW4" s="197">
        <v>2</v>
      </c>
      <c r="BX4" s="197"/>
      <c r="BY4" s="197" t="s">
        <v>39</v>
      </c>
      <c r="CE4" s="193">
        <v>1</v>
      </c>
    </row>
    <row r="5" spans="1:83" s="193" customFormat="1" ht="79.5" customHeight="1" outlineLevel="1" x14ac:dyDescent="0.2">
      <c r="A5" s="660"/>
      <c r="B5" s="100"/>
      <c r="C5" s="143"/>
      <c r="D5" s="26"/>
      <c r="E5" s="25"/>
      <c r="F5" s="26">
        <v>2</v>
      </c>
      <c r="G5" s="148" t="s">
        <v>408</v>
      </c>
      <c r="H5" s="657"/>
      <c r="I5" s="139"/>
      <c r="J5" s="139"/>
      <c r="K5" s="139"/>
      <c r="L5" s="139"/>
      <c r="M5" s="139"/>
      <c r="N5" s="139"/>
      <c r="O5" s="139"/>
      <c r="P5" s="139"/>
      <c r="Q5" s="139"/>
      <c r="R5" s="139"/>
      <c r="S5" s="139"/>
      <c r="T5" s="139"/>
      <c r="U5" s="139"/>
      <c r="V5" s="139"/>
      <c r="W5" s="139"/>
      <c r="X5" s="139"/>
      <c r="Y5" s="139"/>
      <c r="Z5" s="139"/>
      <c r="AA5" s="139"/>
      <c r="AB5" s="139"/>
      <c r="AC5" s="178" t="str">
        <f t="shared" si="0"/>
        <v/>
      </c>
      <c r="AD5" s="179" t="str">
        <f t="shared" si="1"/>
        <v/>
      </c>
      <c r="AE5" s="193" t="str">
        <f>IFERROR(VLOOKUP(CONCATENATE(AC5,AD5),Hoja1!$L$4:$M$28,2,FALSE),"")</f>
        <v/>
      </c>
      <c r="AF5" s="26">
        <v>2</v>
      </c>
      <c r="AG5" s="9" t="s">
        <v>624</v>
      </c>
      <c r="AH5" s="139" t="s">
        <v>38</v>
      </c>
      <c r="AI5" s="180">
        <v>15</v>
      </c>
      <c r="AJ5" s="180">
        <v>15</v>
      </c>
      <c r="AK5" s="180">
        <v>15</v>
      </c>
      <c r="AL5" s="180">
        <v>15</v>
      </c>
      <c r="AM5" s="180">
        <v>15</v>
      </c>
      <c r="AN5" s="180">
        <v>15</v>
      </c>
      <c r="AO5" s="180">
        <v>10</v>
      </c>
      <c r="AP5" s="402">
        <f t="shared" ref="AP5:AP31" si="2">SUM(AI5:AO5)</f>
        <v>100</v>
      </c>
      <c r="AQ5" s="404">
        <v>50</v>
      </c>
      <c r="AR5" s="404">
        <f t="shared" ref="AR5:AR31" si="3">AVERAGE(AP5:AQ5)</f>
        <v>75</v>
      </c>
      <c r="AS5" s="635"/>
      <c r="AT5" s="653"/>
      <c r="AU5" s="653"/>
      <c r="AV5" s="686"/>
      <c r="AW5" s="686"/>
      <c r="AX5" s="620"/>
      <c r="AY5" s="620"/>
      <c r="AZ5" s="617"/>
      <c r="BA5" s="100"/>
      <c r="BB5" s="19"/>
      <c r="BC5" s="19"/>
      <c r="BD5" s="19"/>
      <c r="BE5" s="19"/>
      <c r="BF5" s="19"/>
      <c r="BG5" s="201"/>
      <c r="BH5" s="196" t="s">
        <v>352</v>
      </c>
      <c r="BI5" s="196" t="s">
        <v>462</v>
      </c>
      <c r="BJ5" s="197">
        <v>0</v>
      </c>
      <c r="BK5" s="197">
        <v>0</v>
      </c>
      <c r="BL5" s="197">
        <v>0</v>
      </c>
      <c r="BM5" s="197">
        <v>10</v>
      </c>
      <c r="BN5" s="197">
        <v>0</v>
      </c>
      <c r="BO5" s="197">
        <v>0</v>
      </c>
      <c r="BP5" s="197">
        <v>5</v>
      </c>
      <c r="BQ5" s="197">
        <v>50</v>
      </c>
      <c r="BR5" s="197"/>
      <c r="BS5" s="197">
        <v>95</v>
      </c>
      <c r="BT5" s="196" t="s">
        <v>347</v>
      </c>
      <c r="BU5" s="196" t="s">
        <v>348</v>
      </c>
      <c r="BV5" s="197">
        <v>1</v>
      </c>
      <c r="BW5" s="197">
        <v>1</v>
      </c>
      <c r="BX5" s="197"/>
      <c r="BY5" s="197" t="s">
        <v>369</v>
      </c>
      <c r="CE5" s="193">
        <v>2</v>
      </c>
    </row>
    <row r="6" spans="1:83" s="193" customFormat="1" ht="72.75" customHeight="1" outlineLevel="1" x14ac:dyDescent="0.2">
      <c r="A6" s="660"/>
      <c r="B6" s="100"/>
      <c r="C6" s="143"/>
      <c r="D6" s="26"/>
      <c r="E6" s="25"/>
      <c r="F6" s="26">
        <v>3</v>
      </c>
      <c r="G6" s="148" t="s">
        <v>409</v>
      </c>
      <c r="H6" s="657"/>
      <c r="I6" s="139"/>
      <c r="J6" s="139"/>
      <c r="K6" s="139"/>
      <c r="L6" s="139"/>
      <c r="M6" s="139"/>
      <c r="N6" s="139"/>
      <c r="O6" s="139"/>
      <c r="P6" s="139"/>
      <c r="Q6" s="139"/>
      <c r="R6" s="139"/>
      <c r="S6" s="139"/>
      <c r="T6" s="139"/>
      <c r="U6" s="139"/>
      <c r="V6" s="139"/>
      <c r="W6" s="139"/>
      <c r="X6" s="139"/>
      <c r="Y6" s="139"/>
      <c r="Z6" s="139"/>
      <c r="AA6" s="139"/>
      <c r="AB6" s="139"/>
      <c r="AC6" s="178" t="str">
        <f t="shared" si="0"/>
        <v/>
      </c>
      <c r="AD6" s="179" t="str">
        <f t="shared" si="1"/>
        <v/>
      </c>
      <c r="AE6" s="193" t="str">
        <f>IFERROR(VLOOKUP(CONCATENATE(AC6,AD6),Hoja1!$L$4:$M$28,2,FALSE),"")</f>
        <v/>
      </c>
      <c r="AF6" s="26">
        <v>3</v>
      </c>
      <c r="AG6" s="9" t="s">
        <v>798</v>
      </c>
      <c r="AH6" s="139" t="s">
        <v>38</v>
      </c>
      <c r="AI6" s="180">
        <v>15</v>
      </c>
      <c r="AJ6" s="180">
        <v>15</v>
      </c>
      <c r="AK6" s="180">
        <v>15</v>
      </c>
      <c r="AL6" s="180">
        <v>15</v>
      </c>
      <c r="AM6" s="180">
        <v>15</v>
      </c>
      <c r="AN6" s="180">
        <v>15</v>
      </c>
      <c r="AO6" s="180">
        <v>10</v>
      </c>
      <c r="AP6" s="402">
        <f t="shared" si="2"/>
        <v>100</v>
      </c>
      <c r="AQ6" s="404">
        <v>50</v>
      </c>
      <c r="AR6" s="404">
        <f t="shared" si="3"/>
        <v>75</v>
      </c>
      <c r="AS6" s="635"/>
      <c r="AT6" s="653"/>
      <c r="AU6" s="653"/>
      <c r="AV6" s="686"/>
      <c r="AW6" s="686"/>
      <c r="AX6" s="620"/>
      <c r="AY6" s="620"/>
      <c r="AZ6" s="617"/>
      <c r="BA6" s="100"/>
      <c r="BB6" s="19"/>
      <c r="BC6" s="19"/>
      <c r="BD6" s="19"/>
      <c r="BE6" s="19"/>
      <c r="BF6" s="19"/>
      <c r="BG6" s="201"/>
      <c r="BH6" s="196" t="s">
        <v>29</v>
      </c>
      <c r="BI6" s="197"/>
      <c r="BJ6" s="197"/>
      <c r="BK6" s="197"/>
      <c r="BL6" s="197"/>
      <c r="BM6" s="197">
        <v>0</v>
      </c>
      <c r="BN6" s="197"/>
      <c r="BO6" s="197"/>
      <c r="BP6" s="197">
        <v>0</v>
      </c>
      <c r="BQ6" s="197">
        <v>0</v>
      </c>
      <c r="BR6" s="197"/>
      <c r="BS6" s="197">
        <v>90</v>
      </c>
      <c r="BT6" s="197"/>
      <c r="BU6" s="196" t="s">
        <v>347</v>
      </c>
      <c r="BV6" s="197">
        <v>0</v>
      </c>
      <c r="BW6" s="197">
        <v>0</v>
      </c>
      <c r="BX6" s="197"/>
      <c r="BY6" s="197"/>
      <c r="CE6" s="193">
        <v>3</v>
      </c>
    </row>
    <row r="7" spans="1:83" s="193" customFormat="1" ht="61.5" customHeight="1" outlineLevel="1" x14ac:dyDescent="0.2">
      <c r="A7" s="660"/>
      <c r="B7" s="100"/>
      <c r="C7" s="143"/>
      <c r="D7" s="26"/>
      <c r="E7" s="25"/>
      <c r="F7" s="26">
        <v>4</v>
      </c>
      <c r="G7" s="148" t="s">
        <v>410</v>
      </c>
      <c r="H7" s="657"/>
      <c r="I7" s="139"/>
      <c r="J7" s="139"/>
      <c r="K7" s="139"/>
      <c r="L7" s="139"/>
      <c r="M7" s="139"/>
      <c r="N7" s="139"/>
      <c r="O7" s="139"/>
      <c r="P7" s="139"/>
      <c r="Q7" s="139"/>
      <c r="R7" s="139"/>
      <c r="S7" s="139"/>
      <c r="T7" s="139"/>
      <c r="U7" s="139"/>
      <c r="V7" s="139"/>
      <c r="W7" s="139"/>
      <c r="X7" s="139"/>
      <c r="Y7" s="139"/>
      <c r="Z7" s="139"/>
      <c r="AA7" s="139"/>
      <c r="AB7" s="139"/>
      <c r="AC7" s="178" t="str">
        <f t="shared" si="0"/>
        <v/>
      </c>
      <c r="AD7" s="179" t="str">
        <f t="shared" si="1"/>
        <v/>
      </c>
      <c r="AE7" s="193" t="str">
        <f>IFERROR(VLOOKUP(CONCATENATE(AC7,AD7),Hoja1!$L$4:$M$28,2,FALSE),"")</f>
        <v/>
      </c>
      <c r="AF7" s="26">
        <v>4</v>
      </c>
      <c r="AG7" s="9" t="s">
        <v>47</v>
      </c>
      <c r="AH7" s="139" t="s">
        <v>38</v>
      </c>
      <c r="AI7" s="180">
        <v>15</v>
      </c>
      <c r="AJ7" s="180">
        <v>15</v>
      </c>
      <c r="AK7" s="180">
        <v>15</v>
      </c>
      <c r="AL7" s="180">
        <v>15</v>
      </c>
      <c r="AM7" s="180">
        <v>15</v>
      </c>
      <c r="AN7" s="180">
        <v>15</v>
      </c>
      <c r="AO7" s="180">
        <v>5</v>
      </c>
      <c r="AP7" s="402">
        <f t="shared" si="2"/>
        <v>95</v>
      </c>
      <c r="AQ7" s="404">
        <v>50</v>
      </c>
      <c r="AR7" s="404">
        <f t="shared" si="3"/>
        <v>72.5</v>
      </c>
      <c r="AS7" s="635"/>
      <c r="AT7" s="653"/>
      <c r="AU7" s="653"/>
      <c r="AV7" s="686"/>
      <c r="AW7" s="686"/>
      <c r="AX7" s="620"/>
      <c r="AY7" s="620"/>
      <c r="AZ7" s="617"/>
      <c r="BA7" s="100"/>
      <c r="BB7" s="19"/>
      <c r="BC7" s="19"/>
      <c r="BD7" s="19"/>
      <c r="BE7" s="19"/>
      <c r="BF7" s="19"/>
      <c r="BG7" s="201"/>
      <c r="BH7" s="196" t="s">
        <v>28</v>
      </c>
      <c r="BI7" s="197"/>
      <c r="BJ7" s="197"/>
      <c r="BK7" s="197"/>
      <c r="BL7" s="197"/>
      <c r="BM7" s="197"/>
      <c r="BN7" s="197"/>
      <c r="BO7" s="197"/>
      <c r="BP7" s="197"/>
      <c r="BQ7" s="197"/>
      <c r="BR7" s="197"/>
      <c r="BS7" s="197"/>
      <c r="BT7" s="197"/>
      <c r="BU7" s="197"/>
      <c r="BV7" s="197"/>
      <c r="BW7" s="197"/>
      <c r="BX7" s="197"/>
      <c r="BY7" s="197"/>
      <c r="CE7" s="193">
        <v>4</v>
      </c>
    </row>
    <row r="8" spans="1:83" s="193" customFormat="1" ht="55.5" customHeight="1" outlineLevel="1" x14ac:dyDescent="0.2">
      <c r="A8" s="660"/>
      <c r="B8" s="100"/>
      <c r="C8" s="143"/>
      <c r="D8" s="26"/>
      <c r="E8" s="25"/>
      <c r="F8" s="26">
        <v>5</v>
      </c>
      <c r="G8" s="148" t="s">
        <v>411</v>
      </c>
      <c r="H8" s="657"/>
      <c r="I8" s="139"/>
      <c r="J8" s="139"/>
      <c r="K8" s="139"/>
      <c r="L8" s="139"/>
      <c r="M8" s="139"/>
      <c r="N8" s="139"/>
      <c r="O8" s="139"/>
      <c r="P8" s="139"/>
      <c r="Q8" s="139"/>
      <c r="R8" s="139"/>
      <c r="S8" s="139"/>
      <c r="T8" s="139"/>
      <c r="U8" s="139"/>
      <c r="V8" s="139"/>
      <c r="W8" s="139"/>
      <c r="X8" s="139"/>
      <c r="Y8" s="139"/>
      <c r="Z8" s="139"/>
      <c r="AA8" s="139"/>
      <c r="AB8" s="139"/>
      <c r="AC8" s="178" t="str">
        <f t="shared" si="0"/>
        <v/>
      </c>
      <c r="AD8" s="179" t="str">
        <f t="shared" si="1"/>
        <v/>
      </c>
      <c r="AE8" s="193" t="str">
        <f>IFERROR(VLOOKUP(CONCATENATE(AC8,AD8),Hoja1!$L$4:$M$28,2,FALSE),"")</f>
        <v/>
      </c>
      <c r="AF8" s="26">
        <v>5</v>
      </c>
      <c r="AG8" s="9" t="s">
        <v>625</v>
      </c>
      <c r="AH8" s="139" t="s">
        <v>38</v>
      </c>
      <c r="AI8" s="180">
        <v>15</v>
      </c>
      <c r="AJ8" s="180">
        <v>15</v>
      </c>
      <c r="AK8" s="180">
        <v>15</v>
      </c>
      <c r="AL8" s="180">
        <v>15</v>
      </c>
      <c r="AM8" s="180">
        <v>15</v>
      </c>
      <c r="AN8" s="180">
        <v>15</v>
      </c>
      <c r="AO8" s="180">
        <v>10</v>
      </c>
      <c r="AP8" s="402">
        <f t="shared" si="2"/>
        <v>100</v>
      </c>
      <c r="AQ8" s="404">
        <v>50</v>
      </c>
      <c r="AR8" s="404">
        <f t="shared" si="3"/>
        <v>75</v>
      </c>
      <c r="AS8" s="635"/>
      <c r="AT8" s="653"/>
      <c r="AU8" s="653"/>
      <c r="AV8" s="686"/>
      <c r="AW8" s="686"/>
      <c r="AX8" s="620"/>
      <c r="AY8" s="620"/>
      <c r="AZ8" s="617"/>
      <c r="BA8" s="100"/>
      <c r="BB8" s="19"/>
      <c r="BC8" s="19"/>
      <c r="BD8" s="19"/>
      <c r="BE8" s="19"/>
      <c r="BF8" s="19"/>
      <c r="BG8" s="201"/>
      <c r="BH8" s="192" t="s">
        <v>353</v>
      </c>
      <c r="CE8" s="193">
        <v>5</v>
      </c>
    </row>
    <row r="9" spans="1:83" s="193" customFormat="1" ht="53.25" customHeight="1" outlineLevel="1" x14ac:dyDescent="0.2">
      <c r="A9" s="660"/>
      <c r="B9" s="100"/>
      <c r="C9" s="143"/>
      <c r="D9" s="26"/>
      <c r="E9" s="25"/>
      <c r="F9" s="26">
        <v>6</v>
      </c>
      <c r="G9" s="148" t="s">
        <v>797</v>
      </c>
      <c r="H9" s="657"/>
      <c r="I9" s="139"/>
      <c r="J9" s="139"/>
      <c r="K9" s="139"/>
      <c r="L9" s="139"/>
      <c r="M9" s="139"/>
      <c r="N9" s="139"/>
      <c r="O9" s="139"/>
      <c r="P9" s="139"/>
      <c r="Q9" s="139"/>
      <c r="R9" s="139"/>
      <c r="S9" s="139"/>
      <c r="T9" s="139"/>
      <c r="U9" s="139"/>
      <c r="V9" s="139"/>
      <c r="W9" s="139"/>
      <c r="X9" s="139"/>
      <c r="Y9" s="139"/>
      <c r="Z9" s="139"/>
      <c r="AA9" s="139"/>
      <c r="AB9" s="139"/>
      <c r="AC9" s="178" t="str">
        <f t="shared" si="0"/>
        <v/>
      </c>
      <c r="AD9" s="179" t="str">
        <f t="shared" si="1"/>
        <v/>
      </c>
      <c r="AE9" s="193" t="str">
        <f>IFERROR(VLOOKUP(CONCATENATE(AC9,AD9),Hoja1!$L$4:$M$28,2,FALSE),"")</f>
        <v/>
      </c>
      <c r="AF9" s="26">
        <v>6</v>
      </c>
      <c r="AG9" s="9" t="s">
        <v>628</v>
      </c>
      <c r="AH9" s="139" t="s">
        <v>38</v>
      </c>
      <c r="AI9" s="180">
        <v>15</v>
      </c>
      <c r="AJ9" s="180">
        <v>15</v>
      </c>
      <c r="AK9" s="180">
        <v>15</v>
      </c>
      <c r="AL9" s="180">
        <v>15</v>
      </c>
      <c r="AM9" s="180">
        <v>15</v>
      </c>
      <c r="AN9" s="180">
        <v>15</v>
      </c>
      <c r="AO9" s="180">
        <v>10</v>
      </c>
      <c r="AP9" s="402">
        <f t="shared" si="2"/>
        <v>100</v>
      </c>
      <c r="AQ9" s="404">
        <v>50</v>
      </c>
      <c r="AR9" s="404">
        <f t="shared" si="3"/>
        <v>75</v>
      </c>
      <c r="AS9" s="635"/>
      <c r="AT9" s="653"/>
      <c r="AU9" s="653"/>
      <c r="AV9" s="686"/>
      <c r="AW9" s="686"/>
      <c r="AX9" s="620"/>
      <c r="AY9" s="620"/>
      <c r="AZ9" s="617"/>
      <c r="BA9" s="100"/>
      <c r="BB9" s="19"/>
      <c r="BC9" s="19"/>
      <c r="BD9" s="19"/>
      <c r="BE9" s="19"/>
      <c r="BF9" s="19"/>
      <c r="BG9" s="201"/>
      <c r="BH9" s="192" t="s">
        <v>354</v>
      </c>
    </row>
    <row r="10" spans="1:83" s="193" customFormat="1" ht="58.5" customHeight="1" outlineLevel="1" x14ac:dyDescent="0.2">
      <c r="A10" s="660"/>
      <c r="B10" s="100"/>
      <c r="C10" s="143"/>
      <c r="D10" s="26"/>
      <c r="E10" s="25"/>
      <c r="F10" s="26">
        <v>7</v>
      </c>
      <c r="G10" s="148" t="s">
        <v>796</v>
      </c>
      <c r="H10" s="657"/>
      <c r="I10" s="139"/>
      <c r="J10" s="139"/>
      <c r="K10" s="139"/>
      <c r="L10" s="139"/>
      <c r="M10" s="139"/>
      <c r="N10" s="139"/>
      <c r="O10" s="139"/>
      <c r="P10" s="139"/>
      <c r="Q10" s="139"/>
      <c r="R10" s="139"/>
      <c r="S10" s="139"/>
      <c r="T10" s="139"/>
      <c r="U10" s="139"/>
      <c r="V10" s="139"/>
      <c r="W10" s="139"/>
      <c r="X10" s="139"/>
      <c r="Y10" s="139"/>
      <c r="Z10" s="139"/>
      <c r="AA10" s="139"/>
      <c r="AB10" s="139"/>
      <c r="AC10" s="178" t="str">
        <f t="shared" si="0"/>
        <v/>
      </c>
      <c r="AD10" s="179" t="str">
        <f t="shared" si="1"/>
        <v/>
      </c>
      <c r="AE10" s="193" t="str">
        <f>IFERROR(VLOOKUP(CONCATENATE(AC10,AD10),Hoja1!$L$4:$M$28,2,FALSE),"")</f>
        <v/>
      </c>
      <c r="AF10" s="26">
        <v>7</v>
      </c>
      <c r="AG10" s="9" t="s">
        <v>578</v>
      </c>
      <c r="AH10" s="139" t="s">
        <v>38</v>
      </c>
      <c r="AI10" s="180">
        <v>15</v>
      </c>
      <c r="AJ10" s="180">
        <v>15</v>
      </c>
      <c r="AK10" s="180">
        <v>15</v>
      </c>
      <c r="AL10" s="180">
        <v>15</v>
      </c>
      <c r="AM10" s="180">
        <v>15</v>
      </c>
      <c r="AN10" s="180">
        <v>15</v>
      </c>
      <c r="AO10" s="180">
        <v>10</v>
      </c>
      <c r="AP10" s="402">
        <f t="shared" si="2"/>
        <v>100</v>
      </c>
      <c r="AQ10" s="404">
        <v>50</v>
      </c>
      <c r="AR10" s="404">
        <f t="shared" si="3"/>
        <v>75</v>
      </c>
      <c r="AS10" s="635"/>
      <c r="AT10" s="653"/>
      <c r="AU10" s="653"/>
      <c r="AV10" s="686"/>
      <c r="AW10" s="686"/>
      <c r="AX10" s="620"/>
      <c r="AY10" s="620"/>
      <c r="AZ10" s="617"/>
      <c r="BA10" s="100"/>
      <c r="BB10" s="19"/>
      <c r="BC10" s="19"/>
      <c r="BD10" s="19"/>
      <c r="BE10" s="19"/>
      <c r="BF10" s="19"/>
      <c r="BG10" s="201"/>
      <c r="BH10" s="192" t="s">
        <v>355</v>
      </c>
    </row>
    <row r="11" spans="1:83" s="193" customFormat="1" ht="103.5" customHeight="1" outlineLevel="1" x14ac:dyDescent="0.2">
      <c r="A11" s="660"/>
      <c r="B11" s="100"/>
      <c r="C11" s="143"/>
      <c r="D11" s="26"/>
      <c r="E11" s="25"/>
      <c r="F11" s="26">
        <v>8</v>
      </c>
      <c r="G11" s="342" t="s">
        <v>794</v>
      </c>
      <c r="H11" s="657"/>
      <c r="I11" s="139"/>
      <c r="J11" s="139"/>
      <c r="K11" s="139"/>
      <c r="L11" s="139"/>
      <c r="M11" s="139"/>
      <c r="N11" s="139"/>
      <c r="O11" s="139"/>
      <c r="P11" s="139"/>
      <c r="Q11" s="139"/>
      <c r="R11" s="139"/>
      <c r="S11" s="139"/>
      <c r="T11" s="139"/>
      <c r="U11" s="139"/>
      <c r="V11" s="139"/>
      <c r="W11" s="139"/>
      <c r="X11" s="139"/>
      <c r="Y11" s="139"/>
      <c r="Z11" s="139"/>
      <c r="AA11" s="139"/>
      <c r="AB11" s="139"/>
      <c r="AC11" s="178" t="str">
        <f t="shared" si="0"/>
        <v/>
      </c>
      <c r="AD11" s="179" t="str">
        <f t="shared" si="1"/>
        <v/>
      </c>
      <c r="AE11" s="193" t="str">
        <f>IFERROR(VLOOKUP(CONCATENATE(AC11,AD11),Hoja1!$L$4:$M$28,2,FALSE),"")</f>
        <v/>
      </c>
      <c r="AF11" s="26">
        <v>8</v>
      </c>
      <c r="AG11" s="9" t="s">
        <v>626</v>
      </c>
      <c r="AH11" s="139" t="s">
        <v>38</v>
      </c>
      <c r="AI11" s="180">
        <v>15</v>
      </c>
      <c r="AJ11" s="180">
        <v>15</v>
      </c>
      <c r="AK11" s="180">
        <v>15</v>
      </c>
      <c r="AL11" s="180">
        <v>15</v>
      </c>
      <c r="AM11" s="180">
        <v>15</v>
      </c>
      <c r="AN11" s="180">
        <v>15</v>
      </c>
      <c r="AO11" s="180">
        <v>10</v>
      </c>
      <c r="AP11" s="402">
        <f t="shared" si="2"/>
        <v>100</v>
      </c>
      <c r="AQ11" s="404">
        <v>50</v>
      </c>
      <c r="AR11" s="404">
        <f t="shared" si="3"/>
        <v>75</v>
      </c>
      <c r="AS11" s="635"/>
      <c r="AT11" s="653"/>
      <c r="AU11" s="653"/>
      <c r="AV11" s="686"/>
      <c r="AW11" s="686"/>
      <c r="AX11" s="620"/>
      <c r="AY11" s="620"/>
      <c r="AZ11" s="617"/>
      <c r="BA11" s="100"/>
      <c r="BB11" s="19"/>
      <c r="BC11" s="19"/>
      <c r="BD11" s="19"/>
      <c r="BE11" s="19"/>
      <c r="BF11" s="19"/>
      <c r="BG11" s="201"/>
      <c r="BH11" s="192" t="s">
        <v>356</v>
      </c>
    </row>
    <row r="12" spans="1:83" s="193" customFormat="1" ht="72.75" customHeight="1" x14ac:dyDescent="0.2">
      <c r="A12" s="660"/>
      <c r="B12" s="100"/>
      <c r="C12" s="146"/>
      <c r="D12" s="26"/>
      <c r="E12" s="25"/>
      <c r="F12" s="26">
        <v>9</v>
      </c>
      <c r="G12" s="148" t="s">
        <v>795</v>
      </c>
      <c r="H12" s="9"/>
      <c r="I12" s="139"/>
      <c r="J12" s="139"/>
      <c r="K12" s="139"/>
      <c r="L12" s="139"/>
      <c r="M12" s="139"/>
      <c r="N12" s="139"/>
      <c r="O12" s="139"/>
      <c r="P12" s="139"/>
      <c r="Q12" s="139"/>
      <c r="R12" s="139"/>
      <c r="S12" s="139"/>
      <c r="T12" s="139"/>
      <c r="U12" s="139"/>
      <c r="V12" s="139"/>
      <c r="W12" s="139"/>
      <c r="X12" s="139"/>
      <c r="Y12" s="139"/>
      <c r="Z12" s="139"/>
      <c r="AA12" s="139"/>
      <c r="AB12" s="139"/>
      <c r="AC12" s="178" t="str">
        <f t="shared" si="0"/>
        <v/>
      </c>
      <c r="AD12" s="179" t="str">
        <f t="shared" si="1"/>
        <v/>
      </c>
      <c r="AE12" s="193" t="str">
        <f>IFERROR(VLOOKUP(CONCATENATE(AC12,AD12),Hoja1!$L$4:$M$28,2,FALSE),"")</f>
        <v/>
      </c>
      <c r="AF12" s="26">
        <v>9</v>
      </c>
      <c r="AG12" s="9" t="s">
        <v>799</v>
      </c>
      <c r="AH12" s="139" t="s">
        <v>38</v>
      </c>
      <c r="AI12" s="180">
        <v>15</v>
      </c>
      <c r="AJ12" s="180">
        <v>15</v>
      </c>
      <c r="AK12" s="180">
        <v>15</v>
      </c>
      <c r="AL12" s="180">
        <v>15</v>
      </c>
      <c r="AM12" s="180">
        <v>15</v>
      </c>
      <c r="AN12" s="180">
        <v>15</v>
      </c>
      <c r="AO12" s="180">
        <v>10</v>
      </c>
      <c r="AP12" s="402">
        <f t="shared" si="2"/>
        <v>100</v>
      </c>
      <c r="AQ12" s="404">
        <v>50</v>
      </c>
      <c r="AR12" s="404">
        <f t="shared" si="3"/>
        <v>75</v>
      </c>
      <c r="AS12" s="635"/>
      <c r="AT12" s="653"/>
      <c r="AU12" s="653"/>
      <c r="AV12" s="686"/>
      <c r="AW12" s="686"/>
      <c r="AX12" s="620"/>
      <c r="AY12" s="620"/>
      <c r="AZ12" s="617"/>
      <c r="BA12" s="198"/>
      <c r="BB12" s="19" t="s">
        <v>629</v>
      </c>
      <c r="BC12" s="19"/>
      <c r="BD12" s="19"/>
      <c r="BE12" s="19"/>
      <c r="BF12" s="19"/>
      <c r="BG12" s="203"/>
    </row>
    <row r="13" spans="1:83" s="193" customFormat="1" ht="100.5" customHeight="1" outlineLevel="1" x14ac:dyDescent="0.2">
      <c r="A13" s="661"/>
      <c r="B13" s="100"/>
      <c r="C13" s="143"/>
      <c r="D13" s="26"/>
      <c r="E13" s="25"/>
      <c r="F13" s="26">
        <v>10</v>
      </c>
      <c r="G13" s="148" t="s">
        <v>731</v>
      </c>
      <c r="H13" s="25"/>
      <c r="I13" s="139"/>
      <c r="J13" s="139"/>
      <c r="K13" s="139"/>
      <c r="L13" s="139"/>
      <c r="M13" s="139"/>
      <c r="N13" s="139"/>
      <c r="O13" s="139"/>
      <c r="P13" s="139"/>
      <c r="Q13" s="139"/>
      <c r="R13" s="139"/>
      <c r="S13" s="139"/>
      <c r="T13" s="139"/>
      <c r="U13" s="139"/>
      <c r="V13" s="139"/>
      <c r="W13" s="139"/>
      <c r="X13" s="139"/>
      <c r="Y13" s="139"/>
      <c r="Z13" s="139"/>
      <c r="AA13" s="139"/>
      <c r="AB13" s="139"/>
      <c r="AC13" s="178" t="str">
        <f t="shared" si="0"/>
        <v/>
      </c>
      <c r="AD13" s="179" t="str">
        <f t="shared" si="1"/>
        <v/>
      </c>
      <c r="AE13" s="193" t="str">
        <f>IFERROR(VLOOKUP(CONCATENATE(AC13,AD13),Hoja1!$L$4:$M$28,2,FALSE),"")</f>
        <v/>
      </c>
      <c r="AF13" s="26">
        <v>10</v>
      </c>
      <c r="AG13" s="9" t="s">
        <v>627</v>
      </c>
      <c r="AH13" s="139" t="s">
        <v>38</v>
      </c>
      <c r="AI13" s="180">
        <v>15</v>
      </c>
      <c r="AJ13" s="180">
        <v>15</v>
      </c>
      <c r="AK13" s="180">
        <v>15</v>
      </c>
      <c r="AL13" s="180">
        <v>15</v>
      </c>
      <c r="AM13" s="180">
        <v>15</v>
      </c>
      <c r="AN13" s="180">
        <v>15</v>
      </c>
      <c r="AO13" s="180">
        <v>10</v>
      </c>
      <c r="AP13" s="402">
        <f t="shared" si="2"/>
        <v>100</v>
      </c>
      <c r="AQ13" s="404">
        <v>50</v>
      </c>
      <c r="AR13" s="404">
        <f t="shared" si="3"/>
        <v>75</v>
      </c>
      <c r="AS13" s="636"/>
      <c r="AT13" s="684"/>
      <c r="AU13" s="684"/>
      <c r="AV13" s="687"/>
      <c r="AW13" s="687"/>
      <c r="AX13" s="621"/>
      <c r="AY13" s="621"/>
      <c r="AZ13" s="618"/>
      <c r="BA13" s="199"/>
      <c r="BB13" s="19"/>
      <c r="BC13" s="19"/>
      <c r="BD13" s="19"/>
      <c r="BE13" s="19"/>
      <c r="BF13" s="19"/>
      <c r="BG13" s="204"/>
    </row>
    <row r="14" spans="1:83" s="193" customFormat="1" ht="123" customHeight="1" x14ac:dyDescent="0.2">
      <c r="A14" s="646" t="s">
        <v>457</v>
      </c>
      <c r="B14" s="19" t="s">
        <v>28</v>
      </c>
      <c r="C14" s="87" t="s">
        <v>291</v>
      </c>
      <c r="D14" s="26">
        <v>1</v>
      </c>
      <c r="E14" s="119" t="s">
        <v>51</v>
      </c>
      <c r="F14" s="149">
        <v>1</v>
      </c>
      <c r="G14" s="9" t="s">
        <v>456</v>
      </c>
      <c r="H14" s="9" t="s">
        <v>52</v>
      </c>
      <c r="I14" s="139">
        <v>2</v>
      </c>
      <c r="J14" s="139">
        <v>2</v>
      </c>
      <c r="K14" s="139">
        <v>2</v>
      </c>
      <c r="L14" s="139">
        <v>2</v>
      </c>
      <c r="M14" s="139"/>
      <c r="N14" s="139"/>
      <c r="O14" s="139"/>
      <c r="P14" s="139"/>
      <c r="Q14" s="139"/>
      <c r="R14" s="139"/>
      <c r="S14" s="139">
        <v>4</v>
      </c>
      <c r="T14" s="139">
        <v>4</v>
      </c>
      <c r="U14" s="139">
        <v>4</v>
      </c>
      <c r="V14" s="139">
        <v>4</v>
      </c>
      <c r="W14" s="139"/>
      <c r="X14" s="139"/>
      <c r="Y14" s="139"/>
      <c r="Z14" s="139"/>
      <c r="AA14" s="139"/>
      <c r="AB14" s="139"/>
      <c r="AC14" s="178">
        <f t="shared" ref="AC14:AC31" si="4">IFERROR(ROUND(AVERAGE(I14:R14),0),"")</f>
        <v>2</v>
      </c>
      <c r="AD14" s="179">
        <f t="shared" si="1"/>
        <v>4</v>
      </c>
      <c r="AE14" s="193" t="str">
        <f>IFERROR(VLOOKUP(CONCATENATE(AC14,AD14),Hoja1!$L$4:$M$28,2,FALSE),"")</f>
        <v>Alto</v>
      </c>
      <c r="AF14" s="149">
        <v>1</v>
      </c>
      <c r="AG14" s="9" t="s">
        <v>461</v>
      </c>
      <c r="AH14" s="317" t="s">
        <v>38</v>
      </c>
      <c r="AI14" s="180">
        <v>15</v>
      </c>
      <c r="AJ14" s="180">
        <v>15</v>
      </c>
      <c r="AK14" s="180">
        <v>15</v>
      </c>
      <c r="AL14" s="180">
        <v>15</v>
      </c>
      <c r="AM14" s="180">
        <v>15</v>
      </c>
      <c r="AN14" s="180">
        <v>15</v>
      </c>
      <c r="AO14" s="180">
        <v>10</v>
      </c>
      <c r="AP14" s="402">
        <f t="shared" si="2"/>
        <v>100</v>
      </c>
      <c r="AQ14" s="404">
        <v>50</v>
      </c>
      <c r="AR14" s="404">
        <f t="shared" si="3"/>
        <v>75</v>
      </c>
      <c r="AS14" s="637">
        <f>AVERAGE(AR14:AR16)</f>
        <v>75</v>
      </c>
      <c r="AT14" s="633" t="s">
        <v>346</v>
      </c>
      <c r="AU14" s="633" t="s">
        <v>346</v>
      </c>
      <c r="AV14" s="630">
        <v>1</v>
      </c>
      <c r="AW14" s="630">
        <v>1</v>
      </c>
      <c r="AX14" s="619">
        <f t="shared" ref="AX14" si="5">IFERROR(AC14-AV14,"")</f>
        <v>1</v>
      </c>
      <c r="AY14" s="619">
        <f t="shared" ref="AY14" si="6">IFERROR(AD14-AW14,"")</f>
        <v>3</v>
      </c>
      <c r="AZ14" s="616" t="str">
        <f>+IFERROR(VLOOKUP(CONCATENATE(AX14,AY14),Hoja1!$L$4:$M$28,2,FALSE),"")</f>
        <v>Moderado</v>
      </c>
      <c r="BA14" s="200" t="s">
        <v>39</v>
      </c>
      <c r="BB14" s="19"/>
      <c r="BC14" s="19"/>
      <c r="BD14" s="19"/>
      <c r="BE14" s="19"/>
      <c r="BF14" s="19"/>
      <c r="BG14" s="205"/>
    </row>
    <row r="15" spans="1:83" s="193" customFormat="1" ht="77.25" customHeight="1" x14ac:dyDescent="0.2">
      <c r="A15" s="660"/>
      <c r="B15" s="100"/>
      <c r="C15" s="143"/>
      <c r="D15" s="26"/>
      <c r="E15" s="9"/>
      <c r="F15" s="26">
        <v>2</v>
      </c>
      <c r="G15" s="9" t="s">
        <v>732</v>
      </c>
      <c r="H15" s="9" t="s">
        <v>53</v>
      </c>
      <c r="I15" s="139"/>
      <c r="J15" s="139"/>
      <c r="K15" s="139"/>
      <c r="L15" s="139"/>
      <c r="M15" s="139"/>
      <c r="N15" s="139"/>
      <c r="O15" s="139"/>
      <c r="P15" s="139"/>
      <c r="Q15" s="139"/>
      <c r="R15" s="139"/>
      <c r="S15" s="139"/>
      <c r="T15" s="139"/>
      <c r="U15" s="139"/>
      <c r="V15" s="139"/>
      <c r="W15" s="139"/>
      <c r="X15" s="139"/>
      <c r="Y15" s="139"/>
      <c r="Z15" s="139"/>
      <c r="AA15" s="139"/>
      <c r="AB15" s="139"/>
      <c r="AC15" s="178" t="str">
        <f t="shared" si="4"/>
        <v/>
      </c>
      <c r="AD15" s="179" t="str">
        <f t="shared" si="1"/>
        <v/>
      </c>
      <c r="AE15" s="193" t="str">
        <f>IFERROR(VLOOKUP(CONCATENATE(AC15,AD15),Hoja1!$L$4:$M$28,2,FALSE),"")</f>
        <v/>
      </c>
      <c r="AF15" s="26">
        <v>2</v>
      </c>
      <c r="AG15" s="9" t="s">
        <v>477</v>
      </c>
      <c r="AH15" s="139" t="s">
        <v>38</v>
      </c>
      <c r="AI15" s="180">
        <v>15</v>
      </c>
      <c r="AJ15" s="180">
        <v>15</v>
      </c>
      <c r="AK15" s="180">
        <v>15</v>
      </c>
      <c r="AL15" s="180">
        <v>15</v>
      </c>
      <c r="AM15" s="180">
        <v>15</v>
      </c>
      <c r="AN15" s="180">
        <v>15</v>
      </c>
      <c r="AO15" s="180">
        <v>10</v>
      </c>
      <c r="AP15" s="402">
        <f t="shared" si="2"/>
        <v>100</v>
      </c>
      <c r="AQ15" s="404">
        <v>50</v>
      </c>
      <c r="AR15" s="404">
        <f t="shared" si="3"/>
        <v>75</v>
      </c>
      <c r="AS15" s="637"/>
      <c r="AT15" s="633"/>
      <c r="AU15" s="633"/>
      <c r="AV15" s="623"/>
      <c r="AW15" s="623"/>
      <c r="AX15" s="620"/>
      <c r="AY15" s="620"/>
      <c r="AZ15" s="617"/>
      <c r="BA15" s="200"/>
      <c r="BB15" s="19"/>
      <c r="BC15" s="19"/>
      <c r="BD15" s="19"/>
      <c r="BE15" s="19"/>
      <c r="BF15" s="19"/>
      <c r="BG15" s="205"/>
    </row>
    <row r="16" spans="1:83" s="193" customFormat="1" ht="57.75" customHeight="1" x14ac:dyDescent="0.2">
      <c r="A16" s="660"/>
      <c r="B16" s="100"/>
      <c r="C16" s="143"/>
      <c r="D16" s="26"/>
      <c r="E16" s="9"/>
      <c r="F16" s="26">
        <v>3</v>
      </c>
      <c r="G16" s="148" t="s">
        <v>412</v>
      </c>
      <c r="H16" s="147"/>
      <c r="I16" s="233"/>
      <c r="J16" s="233"/>
      <c r="K16" s="233"/>
      <c r="L16" s="233"/>
      <c r="M16" s="233"/>
      <c r="N16" s="233"/>
      <c r="O16" s="233"/>
      <c r="P16" s="233"/>
      <c r="Q16" s="233"/>
      <c r="R16" s="233"/>
      <c r="S16" s="233"/>
      <c r="T16" s="233"/>
      <c r="U16" s="233"/>
      <c r="V16" s="233"/>
      <c r="W16" s="233"/>
      <c r="X16" s="233"/>
      <c r="Y16" s="233"/>
      <c r="Z16" s="233"/>
      <c r="AA16" s="233"/>
      <c r="AB16" s="233"/>
      <c r="AC16" s="234"/>
      <c r="AD16" s="235"/>
      <c r="AE16" s="236"/>
      <c r="AF16" s="26">
        <v>3</v>
      </c>
      <c r="AG16" s="9" t="s">
        <v>48</v>
      </c>
      <c r="AH16" s="317" t="s">
        <v>38</v>
      </c>
      <c r="AI16" s="180">
        <v>15</v>
      </c>
      <c r="AJ16" s="180">
        <v>15</v>
      </c>
      <c r="AK16" s="180">
        <v>15</v>
      </c>
      <c r="AL16" s="180">
        <v>15</v>
      </c>
      <c r="AM16" s="180">
        <v>15</v>
      </c>
      <c r="AN16" s="180">
        <v>15</v>
      </c>
      <c r="AO16" s="180">
        <v>10</v>
      </c>
      <c r="AP16" s="402">
        <f t="shared" si="2"/>
        <v>100</v>
      </c>
      <c r="AQ16" s="404">
        <v>50</v>
      </c>
      <c r="AR16" s="404">
        <f t="shared" si="3"/>
        <v>75</v>
      </c>
      <c r="AS16" s="637"/>
      <c r="AT16" s="633"/>
      <c r="AU16" s="633"/>
      <c r="AV16" s="628"/>
      <c r="AW16" s="628"/>
      <c r="AX16" s="621"/>
      <c r="AY16" s="621"/>
      <c r="AZ16" s="618"/>
      <c r="BA16" s="200"/>
      <c r="BB16" s="19"/>
      <c r="BC16" s="19"/>
      <c r="BD16" s="19"/>
      <c r="BE16" s="19"/>
      <c r="BF16" s="19"/>
      <c r="BG16" s="205"/>
    </row>
    <row r="17" spans="1:59" s="193" customFormat="1" ht="102" customHeight="1" x14ac:dyDescent="0.2">
      <c r="A17" s="646" t="s">
        <v>458</v>
      </c>
      <c r="B17" s="19" t="s">
        <v>354</v>
      </c>
      <c r="C17" s="464" t="s">
        <v>290</v>
      </c>
      <c r="D17" s="26">
        <v>2</v>
      </c>
      <c r="E17" s="119" t="s">
        <v>54</v>
      </c>
      <c r="F17" s="149">
        <v>1</v>
      </c>
      <c r="G17" s="148" t="s">
        <v>733</v>
      </c>
      <c r="H17" s="9" t="s">
        <v>268</v>
      </c>
      <c r="I17" s="139">
        <v>5</v>
      </c>
      <c r="J17" s="139">
        <v>3</v>
      </c>
      <c r="K17" s="139">
        <v>5</v>
      </c>
      <c r="L17" s="139">
        <v>4</v>
      </c>
      <c r="M17" s="139"/>
      <c r="N17" s="139"/>
      <c r="O17" s="139"/>
      <c r="P17" s="139"/>
      <c r="Q17" s="139"/>
      <c r="R17" s="139"/>
      <c r="S17" s="139">
        <v>4</v>
      </c>
      <c r="T17" s="139">
        <v>4</v>
      </c>
      <c r="U17" s="139">
        <v>4</v>
      </c>
      <c r="V17" s="139">
        <v>4</v>
      </c>
      <c r="W17" s="139"/>
      <c r="X17" s="139"/>
      <c r="Y17" s="139"/>
      <c r="Z17" s="139"/>
      <c r="AA17" s="139"/>
      <c r="AB17" s="139"/>
      <c r="AC17" s="178">
        <f t="shared" si="4"/>
        <v>4</v>
      </c>
      <c r="AD17" s="179">
        <f t="shared" si="1"/>
        <v>4</v>
      </c>
      <c r="AE17" s="193" t="str">
        <f>IFERROR(VLOOKUP(CONCATENATE(AC17,AD17),Hoja1!$L$4:$M$28,2,FALSE),"")</f>
        <v>Extremo</v>
      </c>
      <c r="AF17" s="26">
        <v>1</v>
      </c>
      <c r="AG17" s="9" t="s">
        <v>800</v>
      </c>
      <c r="AH17" s="139" t="s">
        <v>38</v>
      </c>
      <c r="AI17" s="180">
        <v>15</v>
      </c>
      <c r="AJ17" s="180">
        <v>15</v>
      </c>
      <c r="AK17" s="180">
        <v>15</v>
      </c>
      <c r="AL17" s="180">
        <v>15</v>
      </c>
      <c r="AM17" s="180">
        <v>15</v>
      </c>
      <c r="AN17" s="180">
        <v>15</v>
      </c>
      <c r="AO17" s="180">
        <v>10</v>
      </c>
      <c r="AP17" s="402">
        <f t="shared" si="2"/>
        <v>100</v>
      </c>
      <c r="AQ17" s="404">
        <v>100</v>
      </c>
      <c r="AR17" s="404">
        <f t="shared" si="3"/>
        <v>100</v>
      </c>
      <c r="AS17" s="637">
        <f>AVERAGE(AR17:AR18)</f>
        <v>100</v>
      </c>
      <c r="AT17" s="633" t="s">
        <v>346</v>
      </c>
      <c r="AU17" s="633" t="s">
        <v>346</v>
      </c>
      <c r="AV17" s="630">
        <v>2</v>
      </c>
      <c r="AW17" s="630">
        <v>2</v>
      </c>
      <c r="AX17" s="619">
        <f t="shared" ref="AX17" si="7">IFERROR(AC17-AV17,"")</f>
        <v>2</v>
      </c>
      <c r="AY17" s="619">
        <f t="shared" ref="AY17" si="8">IFERROR(AD17-AW17,"")</f>
        <v>2</v>
      </c>
      <c r="AZ17" s="616" t="str">
        <f>+IFERROR(VLOOKUP(CONCATENATE(AX17,AY17),Hoja1!$L$4:$M$28,2,FALSE),"")</f>
        <v>Bajo</v>
      </c>
      <c r="BA17" s="200"/>
      <c r="BB17" s="19"/>
      <c r="BC17" s="19"/>
      <c r="BD17" s="19"/>
      <c r="BE17" s="19"/>
      <c r="BF17" s="19"/>
      <c r="BG17" s="205"/>
    </row>
    <row r="18" spans="1:59" s="193" customFormat="1" ht="69.75" customHeight="1" x14ac:dyDescent="0.2">
      <c r="A18" s="660"/>
      <c r="B18" s="100"/>
      <c r="C18" s="143"/>
      <c r="D18" s="26"/>
      <c r="E18" s="9"/>
      <c r="F18" s="26">
        <v>2</v>
      </c>
      <c r="G18" s="148" t="s">
        <v>734</v>
      </c>
      <c r="H18" s="9" t="s">
        <v>268</v>
      </c>
      <c r="I18" s="139"/>
      <c r="J18" s="139"/>
      <c r="K18" s="139"/>
      <c r="L18" s="139"/>
      <c r="M18" s="139"/>
      <c r="N18" s="139"/>
      <c r="O18" s="139"/>
      <c r="P18" s="139"/>
      <c r="Q18" s="139"/>
      <c r="R18" s="139"/>
      <c r="S18" s="139"/>
      <c r="T18" s="139"/>
      <c r="U18" s="139"/>
      <c r="V18" s="139"/>
      <c r="W18" s="139"/>
      <c r="X18" s="139"/>
      <c r="Y18" s="139"/>
      <c r="Z18" s="139"/>
      <c r="AA18" s="139"/>
      <c r="AB18" s="139"/>
      <c r="AC18" s="178" t="str">
        <f t="shared" si="4"/>
        <v/>
      </c>
      <c r="AD18" s="179" t="str">
        <f t="shared" si="1"/>
        <v/>
      </c>
      <c r="AE18" s="193" t="str">
        <f>IFERROR(VLOOKUP(CONCATENATE(AC18,AD18),Hoja1!$L$4:$M$28,2,FALSE),"")</f>
        <v/>
      </c>
      <c r="AF18" s="26">
        <v>2</v>
      </c>
      <c r="AG18" s="9" t="s">
        <v>573</v>
      </c>
      <c r="AH18" s="139" t="s">
        <v>38</v>
      </c>
      <c r="AI18" s="180">
        <v>15</v>
      </c>
      <c r="AJ18" s="180">
        <v>15</v>
      </c>
      <c r="AK18" s="180">
        <v>15</v>
      </c>
      <c r="AL18" s="180">
        <v>15</v>
      </c>
      <c r="AM18" s="180">
        <v>15</v>
      </c>
      <c r="AN18" s="180">
        <v>15</v>
      </c>
      <c r="AO18" s="180">
        <v>10</v>
      </c>
      <c r="AP18" s="402">
        <f t="shared" si="2"/>
        <v>100</v>
      </c>
      <c r="AQ18" s="404">
        <v>100</v>
      </c>
      <c r="AR18" s="404">
        <f t="shared" si="3"/>
        <v>100</v>
      </c>
      <c r="AS18" s="637"/>
      <c r="AT18" s="633"/>
      <c r="AU18" s="633"/>
      <c r="AV18" s="628"/>
      <c r="AW18" s="628"/>
      <c r="AX18" s="621"/>
      <c r="AY18" s="621"/>
      <c r="AZ18" s="618"/>
      <c r="BA18" s="200"/>
      <c r="BB18" s="19"/>
      <c r="BC18" s="19"/>
      <c r="BD18" s="19"/>
      <c r="BE18" s="19"/>
      <c r="BF18" s="19"/>
      <c r="BG18" s="205"/>
    </row>
    <row r="19" spans="1:59" s="193" customFormat="1" ht="67.5" customHeight="1" x14ac:dyDescent="0.2">
      <c r="A19" s="646" t="s">
        <v>457</v>
      </c>
      <c r="B19" s="19" t="s">
        <v>28</v>
      </c>
      <c r="C19" s="398" t="s">
        <v>292</v>
      </c>
      <c r="D19" s="26">
        <v>3</v>
      </c>
      <c r="E19" s="119" t="s">
        <v>735</v>
      </c>
      <c r="F19" s="26">
        <v>1</v>
      </c>
      <c r="G19" s="148" t="s">
        <v>293</v>
      </c>
      <c r="H19" s="9" t="s">
        <v>295</v>
      </c>
      <c r="I19" s="139">
        <v>3</v>
      </c>
      <c r="J19" s="139">
        <v>3</v>
      </c>
      <c r="K19" s="139">
        <v>4</v>
      </c>
      <c r="L19" s="139">
        <v>4</v>
      </c>
      <c r="M19" s="139"/>
      <c r="N19" s="139"/>
      <c r="O19" s="139"/>
      <c r="P19" s="139"/>
      <c r="Q19" s="139"/>
      <c r="R19" s="139"/>
      <c r="S19" s="139">
        <v>3</v>
      </c>
      <c r="T19" s="139">
        <v>3</v>
      </c>
      <c r="U19" s="139">
        <v>3</v>
      </c>
      <c r="V19" s="139">
        <v>3</v>
      </c>
      <c r="W19" s="139"/>
      <c r="X19" s="139"/>
      <c r="Y19" s="139"/>
      <c r="Z19" s="139"/>
      <c r="AA19" s="139"/>
      <c r="AB19" s="139"/>
      <c r="AC19" s="178">
        <f t="shared" si="4"/>
        <v>4</v>
      </c>
      <c r="AD19" s="179">
        <f t="shared" si="1"/>
        <v>3</v>
      </c>
      <c r="AE19" s="193" t="str">
        <f>IFERROR(VLOOKUP(CONCATENATE(AC19,AD19),Hoja1!$L$4:$M$28,2,FALSE),"")</f>
        <v>Alto</v>
      </c>
      <c r="AF19" s="26">
        <v>1</v>
      </c>
      <c r="AG19" s="9" t="s">
        <v>478</v>
      </c>
      <c r="AH19" s="139" t="s">
        <v>38</v>
      </c>
      <c r="AI19" s="180">
        <v>15</v>
      </c>
      <c r="AJ19" s="180">
        <v>15</v>
      </c>
      <c r="AK19" s="180">
        <v>15</v>
      </c>
      <c r="AL19" s="180">
        <v>15</v>
      </c>
      <c r="AM19" s="180">
        <v>15</v>
      </c>
      <c r="AN19" s="180">
        <v>15</v>
      </c>
      <c r="AO19" s="180">
        <v>10</v>
      </c>
      <c r="AP19" s="402">
        <f t="shared" si="2"/>
        <v>100</v>
      </c>
      <c r="AQ19" s="404">
        <v>100</v>
      </c>
      <c r="AR19" s="404">
        <f t="shared" si="3"/>
        <v>100</v>
      </c>
      <c r="AS19" s="637">
        <f>AVERAGE(AR19:AR22)</f>
        <v>98.75</v>
      </c>
      <c r="AT19" s="633" t="s">
        <v>346</v>
      </c>
      <c r="AU19" s="633" t="s">
        <v>348</v>
      </c>
      <c r="AV19" s="630">
        <v>1</v>
      </c>
      <c r="AW19" s="630">
        <v>1</v>
      </c>
      <c r="AX19" s="619">
        <f t="shared" ref="AX19:AX79" si="9">IFERROR(AC19-AV19,"")</f>
        <v>3</v>
      </c>
      <c r="AY19" s="619">
        <f t="shared" ref="AY19:AY79" si="10">IFERROR(AD19-AW19,"")</f>
        <v>2</v>
      </c>
      <c r="AZ19" s="616" t="str">
        <f>+IFERROR(VLOOKUP(CONCATENATE(AX19,AY19),Hoja1!$L$4:$M$28,2,FALSE),"")</f>
        <v>Moderado</v>
      </c>
      <c r="BA19" s="200"/>
      <c r="BB19" s="19"/>
      <c r="BC19" s="19"/>
      <c r="BD19" s="19"/>
      <c r="BE19" s="19"/>
      <c r="BF19" s="19"/>
      <c r="BG19" s="205"/>
    </row>
    <row r="20" spans="1:59" s="193" customFormat="1" ht="47.25" customHeight="1" x14ac:dyDescent="0.2">
      <c r="A20" s="660"/>
      <c r="B20" s="100"/>
      <c r="C20" s="143"/>
      <c r="D20" s="26"/>
      <c r="E20" s="140"/>
      <c r="F20" s="26">
        <v>2</v>
      </c>
      <c r="G20" s="148" t="s">
        <v>294</v>
      </c>
      <c r="H20" s="9" t="s">
        <v>296</v>
      </c>
      <c r="I20" s="139"/>
      <c r="J20" s="139"/>
      <c r="K20" s="139"/>
      <c r="L20" s="139"/>
      <c r="M20" s="139"/>
      <c r="N20" s="139"/>
      <c r="O20" s="139"/>
      <c r="P20" s="139"/>
      <c r="Q20" s="139"/>
      <c r="R20" s="139"/>
      <c r="S20" s="139"/>
      <c r="T20" s="139"/>
      <c r="U20" s="139"/>
      <c r="V20" s="139"/>
      <c r="W20" s="139"/>
      <c r="X20" s="139"/>
      <c r="Y20" s="139"/>
      <c r="Z20" s="139"/>
      <c r="AA20" s="139"/>
      <c r="AB20" s="139"/>
      <c r="AC20" s="178" t="str">
        <f t="shared" si="4"/>
        <v/>
      </c>
      <c r="AD20" s="179" t="str">
        <f t="shared" si="1"/>
        <v/>
      </c>
      <c r="AE20" s="193" t="str">
        <f>IFERROR(VLOOKUP(CONCATENATE(AC20,AD20),Hoja1!$L$4:$M$28,2,FALSE),"")</f>
        <v/>
      </c>
      <c r="AF20" s="26">
        <v>2</v>
      </c>
      <c r="AG20" s="9" t="s">
        <v>479</v>
      </c>
      <c r="AH20" s="139" t="s">
        <v>462</v>
      </c>
      <c r="AI20" s="180">
        <v>15</v>
      </c>
      <c r="AJ20" s="180">
        <v>15</v>
      </c>
      <c r="AK20" s="180">
        <v>15</v>
      </c>
      <c r="AL20" s="180">
        <v>10</v>
      </c>
      <c r="AM20" s="180">
        <v>15</v>
      </c>
      <c r="AN20" s="180">
        <v>15</v>
      </c>
      <c r="AO20" s="180">
        <v>10</v>
      </c>
      <c r="AP20" s="402">
        <f t="shared" si="2"/>
        <v>95</v>
      </c>
      <c r="AQ20" s="404">
        <v>100</v>
      </c>
      <c r="AR20" s="404">
        <f t="shared" si="3"/>
        <v>97.5</v>
      </c>
      <c r="AS20" s="637"/>
      <c r="AT20" s="633"/>
      <c r="AU20" s="633"/>
      <c r="AV20" s="623"/>
      <c r="AW20" s="623"/>
      <c r="AX20" s="620"/>
      <c r="AY20" s="620"/>
      <c r="AZ20" s="617"/>
      <c r="BA20" s="200"/>
      <c r="BB20" s="19"/>
      <c r="BC20" s="19"/>
      <c r="BD20" s="19"/>
      <c r="BE20" s="19"/>
      <c r="BF20" s="19"/>
      <c r="BG20" s="205"/>
    </row>
    <row r="21" spans="1:59" s="193" customFormat="1" ht="78" customHeight="1" x14ac:dyDescent="0.2">
      <c r="A21" s="660"/>
      <c r="B21" s="100"/>
      <c r="C21" s="143"/>
      <c r="D21" s="26"/>
      <c r="E21" s="140"/>
      <c r="F21" s="26"/>
      <c r="G21" s="147"/>
      <c r="H21" s="25"/>
      <c r="I21" s="139"/>
      <c r="J21" s="139"/>
      <c r="K21" s="139"/>
      <c r="L21" s="139"/>
      <c r="M21" s="139"/>
      <c r="N21" s="139"/>
      <c r="O21" s="139"/>
      <c r="P21" s="139"/>
      <c r="Q21" s="139"/>
      <c r="R21" s="139"/>
      <c r="S21" s="139"/>
      <c r="T21" s="139"/>
      <c r="U21" s="139"/>
      <c r="V21" s="139"/>
      <c r="W21" s="139"/>
      <c r="X21" s="139"/>
      <c r="Y21" s="139"/>
      <c r="Z21" s="139"/>
      <c r="AA21" s="139"/>
      <c r="AB21" s="139"/>
      <c r="AC21" s="178" t="str">
        <f t="shared" si="4"/>
        <v/>
      </c>
      <c r="AD21" s="179" t="str">
        <f t="shared" si="1"/>
        <v/>
      </c>
      <c r="AE21" s="193" t="str">
        <f>IFERROR(VLOOKUP(CONCATENATE(AC21,AD21),Hoja1!$L$4:$M$28,2,FALSE),"")</f>
        <v/>
      </c>
      <c r="AF21" s="26">
        <v>3</v>
      </c>
      <c r="AG21" s="9" t="s">
        <v>575</v>
      </c>
      <c r="AH21" s="139" t="s">
        <v>462</v>
      </c>
      <c r="AI21" s="180">
        <v>15</v>
      </c>
      <c r="AJ21" s="180">
        <v>15</v>
      </c>
      <c r="AK21" s="180">
        <v>15</v>
      </c>
      <c r="AL21" s="180">
        <v>15</v>
      </c>
      <c r="AM21" s="180">
        <v>15</v>
      </c>
      <c r="AN21" s="180">
        <v>15</v>
      </c>
      <c r="AO21" s="180">
        <v>10</v>
      </c>
      <c r="AP21" s="402">
        <f t="shared" si="2"/>
        <v>100</v>
      </c>
      <c r="AQ21" s="404">
        <v>100</v>
      </c>
      <c r="AR21" s="404">
        <f t="shared" si="3"/>
        <v>100</v>
      </c>
      <c r="AS21" s="637"/>
      <c r="AT21" s="633"/>
      <c r="AU21" s="633"/>
      <c r="AV21" s="623"/>
      <c r="AW21" s="623"/>
      <c r="AX21" s="620"/>
      <c r="AY21" s="620"/>
      <c r="AZ21" s="617"/>
      <c r="BA21" s="200"/>
      <c r="BB21" s="19"/>
      <c r="BC21" s="19"/>
      <c r="BD21" s="19"/>
      <c r="BE21" s="19"/>
      <c r="BF21" s="19"/>
      <c r="BG21" s="205"/>
    </row>
    <row r="22" spans="1:59" s="193" customFormat="1" ht="64.5" customHeight="1" x14ac:dyDescent="0.2">
      <c r="A22" s="660"/>
      <c r="B22" s="100"/>
      <c r="C22" s="143"/>
      <c r="D22" s="26"/>
      <c r="E22" s="140"/>
      <c r="F22" s="26"/>
      <c r="G22" s="147"/>
      <c r="H22" s="25"/>
      <c r="I22" s="139"/>
      <c r="J22" s="139"/>
      <c r="K22" s="139"/>
      <c r="L22" s="139"/>
      <c r="M22" s="139"/>
      <c r="N22" s="139"/>
      <c r="O22" s="139"/>
      <c r="P22" s="139"/>
      <c r="Q22" s="139"/>
      <c r="R22" s="139"/>
      <c r="S22" s="139"/>
      <c r="T22" s="139"/>
      <c r="U22" s="139"/>
      <c r="V22" s="139"/>
      <c r="W22" s="139"/>
      <c r="X22" s="139"/>
      <c r="Y22" s="139"/>
      <c r="Z22" s="139"/>
      <c r="AA22" s="139"/>
      <c r="AB22" s="139"/>
      <c r="AC22" s="178" t="str">
        <f t="shared" si="4"/>
        <v/>
      </c>
      <c r="AD22" s="179" t="str">
        <f t="shared" si="1"/>
        <v/>
      </c>
      <c r="AE22" s="193" t="str">
        <f>IFERROR(VLOOKUP(CONCATENATE(AC22,AD22),Hoja1!$L$4:$M$28,2,FALSE),"")</f>
        <v/>
      </c>
      <c r="AF22" s="26">
        <v>4</v>
      </c>
      <c r="AG22" s="340" t="s">
        <v>801</v>
      </c>
      <c r="AH22" s="139" t="s">
        <v>462</v>
      </c>
      <c r="AI22" s="180">
        <v>15</v>
      </c>
      <c r="AJ22" s="180">
        <v>15</v>
      </c>
      <c r="AK22" s="180">
        <v>15</v>
      </c>
      <c r="AL22" s="180">
        <v>10</v>
      </c>
      <c r="AM22" s="180">
        <v>15</v>
      </c>
      <c r="AN22" s="180">
        <v>15</v>
      </c>
      <c r="AO22" s="180">
        <v>10</v>
      </c>
      <c r="AP22" s="402">
        <f t="shared" si="2"/>
        <v>95</v>
      </c>
      <c r="AQ22" s="404">
        <v>100</v>
      </c>
      <c r="AR22" s="404">
        <f t="shared" si="3"/>
        <v>97.5</v>
      </c>
      <c r="AS22" s="637"/>
      <c r="AT22" s="633"/>
      <c r="AU22" s="633"/>
      <c r="AV22" s="628"/>
      <c r="AW22" s="628"/>
      <c r="AX22" s="621"/>
      <c r="AY22" s="621"/>
      <c r="AZ22" s="618"/>
      <c r="BA22" s="200"/>
      <c r="BB22" s="19"/>
      <c r="BC22" s="19"/>
      <c r="BD22" s="19"/>
      <c r="BE22" s="19"/>
      <c r="BF22" s="19"/>
      <c r="BG22" s="205"/>
    </row>
    <row r="23" spans="1:59" ht="84.75" customHeight="1" x14ac:dyDescent="0.2">
      <c r="A23" s="641" t="s">
        <v>459</v>
      </c>
      <c r="B23" s="19" t="s">
        <v>29</v>
      </c>
      <c r="C23" s="464" t="s">
        <v>297</v>
      </c>
      <c r="D23" s="2">
        <v>4</v>
      </c>
      <c r="E23" s="119" t="s">
        <v>57</v>
      </c>
      <c r="F23" s="26">
        <v>1</v>
      </c>
      <c r="G23" s="148" t="s">
        <v>298</v>
      </c>
      <c r="H23" s="9" t="s">
        <v>52</v>
      </c>
      <c r="I23" s="120">
        <v>3</v>
      </c>
      <c r="J23" s="120">
        <v>1</v>
      </c>
      <c r="K23" s="120">
        <v>2</v>
      </c>
      <c r="L23" s="120">
        <v>2</v>
      </c>
      <c r="M23" s="120"/>
      <c r="N23" s="120"/>
      <c r="O23" s="120"/>
      <c r="P23" s="120"/>
      <c r="Q23" s="120"/>
      <c r="R23" s="120"/>
      <c r="S23" s="120">
        <v>3</v>
      </c>
      <c r="T23" s="120">
        <v>2</v>
      </c>
      <c r="U23" s="120">
        <v>4</v>
      </c>
      <c r="V23" s="120">
        <v>2</v>
      </c>
      <c r="W23" s="120"/>
      <c r="X23" s="120"/>
      <c r="Y23" s="120"/>
      <c r="Z23" s="120"/>
      <c r="AA23" s="120"/>
      <c r="AB23" s="120"/>
      <c r="AC23" s="178">
        <f t="shared" si="4"/>
        <v>2</v>
      </c>
      <c r="AD23" s="179">
        <f t="shared" si="1"/>
        <v>3</v>
      </c>
      <c r="AE23" s="187" t="str">
        <f>IFERROR(VLOOKUP(CONCATENATE(AC23,AD23),Hoja1!$L$4:$M$28,2,FALSE),"")</f>
        <v>Moderado</v>
      </c>
      <c r="AF23" s="26">
        <v>1</v>
      </c>
      <c r="AG23" s="9" t="s">
        <v>802</v>
      </c>
      <c r="AH23" s="139" t="s">
        <v>38</v>
      </c>
      <c r="AI23" s="180">
        <v>15</v>
      </c>
      <c r="AJ23" s="180">
        <v>15</v>
      </c>
      <c r="AK23" s="180">
        <v>15</v>
      </c>
      <c r="AL23" s="180">
        <v>15</v>
      </c>
      <c r="AM23" s="180">
        <v>15</v>
      </c>
      <c r="AN23" s="180">
        <v>15</v>
      </c>
      <c r="AO23" s="180">
        <v>10</v>
      </c>
      <c r="AP23" s="402">
        <f t="shared" si="2"/>
        <v>100</v>
      </c>
      <c r="AQ23" s="404">
        <v>100</v>
      </c>
      <c r="AR23" s="404">
        <f t="shared" si="3"/>
        <v>100</v>
      </c>
      <c r="AS23" s="637">
        <f>AVERAGE(AR23:AR27)</f>
        <v>99.5</v>
      </c>
      <c r="AT23" s="633" t="s">
        <v>346</v>
      </c>
      <c r="AU23" s="633" t="s">
        <v>346</v>
      </c>
      <c r="AV23" s="630">
        <v>1</v>
      </c>
      <c r="AW23" s="630">
        <v>1</v>
      </c>
      <c r="AX23" s="619">
        <f t="shared" si="9"/>
        <v>1</v>
      </c>
      <c r="AY23" s="619">
        <f t="shared" si="10"/>
        <v>2</v>
      </c>
      <c r="AZ23" s="616" t="str">
        <f>+IFERROR(VLOOKUP(CONCATENATE(AX23,AY23),Hoja1!$L$4:$M$28,2,FALSE),"")</f>
        <v>Bajo</v>
      </c>
      <c r="BA23" s="200"/>
      <c r="BB23" s="19"/>
      <c r="BC23" s="19"/>
      <c r="BD23" s="19"/>
      <c r="BE23" s="19"/>
      <c r="BF23" s="19"/>
      <c r="BG23" s="205"/>
    </row>
    <row r="24" spans="1:59" ht="75.75" customHeight="1" x14ac:dyDescent="0.2">
      <c r="A24" s="639"/>
      <c r="B24" s="100"/>
      <c r="C24" s="188"/>
      <c r="D24" s="2"/>
      <c r="E24" s="189"/>
      <c r="F24" s="2">
        <v>2</v>
      </c>
      <c r="G24" s="237" t="s">
        <v>413</v>
      </c>
      <c r="H24" s="189"/>
      <c r="I24" s="120"/>
      <c r="J24" s="120"/>
      <c r="K24" s="120"/>
      <c r="L24" s="120"/>
      <c r="M24" s="120"/>
      <c r="N24" s="120"/>
      <c r="O24" s="120"/>
      <c r="P24" s="120"/>
      <c r="Q24" s="120"/>
      <c r="R24" s="120"/>
      <c r="S24" s="120"/>
      <c r="T24" s="120"/>
      <c r="U24" s="120"/>
      <c r="V24" s="120"/>
      <c r="W24" s="120"/>
      <c r="X24" s="120"/>
      <c r="Y24" s="120"/>
      <c r="Z24" s="120"/>
      <c r="AA24" s="120"/>
      <c r="AB24" s="120"/>
      <c r="AC24" s="178" t="str">
        <f t="shared" si="4"/>
        <v/>
      </c>
      <c r="AD24" s="179" t="str">
        <f t="shared" ref="AD24:AD39" si="11">IFERROR(ROUND(AVERAGE(S24:AB24),0),"")</f>
        <v/>
      </c>
      <c r="AE24" s="187" t="str">
        <f>IFERROR(VLOOKUP(CONCATENATE(AC24,AD24),Hoja1!$L$4:$M$28,2,FALSE),"")</f>
        <v/>
      </c>
      <c r="AF24" s="26">
        <v>2</v>
      </c>
      <c r="AG24" s="9" t="s">
        <v>480</v>
      </c>
      <c r="AH24" s="139" t="s">
        <v>38</v>
      </c>
      <c r="AI24" s="180">
        <v>15</v>
      </c>
      <c r="AJ24" s="180">
        <v>15</v>
      </c>
      <c r="AK24" s="180">
        <v>15</v>
      </c>
      <c r="AL24" s="180">
        <v>15</v>
      </c>
      <c r="AM24" s="180">
        <v>15</v>
      </c>
      <c r="AN24" s="180">
        <v>15</v>
      </c>
      <c r="AO24" s="180">
        <v>10</v>
      </c>
      <c r="AP24" s="402">
        <f t="shared" si="2"/>
        <v>100</v>
      </c>
      <c r="AQ24" s="404">
        <v>100</v>
      </c>
      <c r="AR24" s="404">
        <f t="shared" si="3"/>
        <v>100</v>
      </c>
      <c r="AS24" s="637"/>
      <c r="AT24" s="633"/>
      <c r="AU24" s="633"/>
      <c r="AV24" s="623"/>
      <c r="AW24" s="623"/>
      <c r="AX24" s="620"/>
      <c r="AY24" s="620"/>
      <c r="AZ24" s="617"/>
      <c r="BA24" s="200"/>
      <c r="BB24" s="19"/>
      <c r="BC24" s="19"/>
      <c r="BD24" s="19"/>
      <c r="BE24" s="19"/>
      <c r="BF24" s="19"/>
      <c r="BG24" s="205"/>
    </row>
    <row r="25" spans="1:59" ht="126" customHeight="1" x14ac:dyDescent="0.2">
      <c r="A25" s="639"/>
      <c r="B25" s="100"/>
      <c r="C25" s="188"/>
      <c r="D25" s="2"/>
      <c r="E25" s="189"/>
      <c r="F25" s="2">
        <v>3</v>
      </c>
      <c r="G25" s="237" t="s">
        <v>736</v>
      </c>
      <c r="H25" s="189"/>
      <c r="I25" s="120"/>
      <c r="J25" s="120"/>
      <c r="K25" s="120"/>
      <c r="L25" s="120"/>
      <c r="M25" s="120"/>
      <c r="N25" s="120"/>
      <c r="O25" s="120"/>
      <c r="P25" s="120"/>
      <c r="Q25" s="120"/>
      <c r="R25" s="120"/>
      <c r="S25" s="120"/>
      <c r="T25" s="120"/>
      <c r="U25" s="120"/>
      <c r="V25" s="120"/>
      <c r="W25" s="120"/>
      <c r="X25" s="120"/>
      <c r="Y25" s="120"/>
      <c r="Z25" s="120"/>
      <c r="AA25" s="120"/>
      <c r="AB25" s="120"/>
      <c r="AC25" s="178" t="str">
        <f t="shared" si="4"/>
        <v/>
      </c>
      <c r="AD25" s="179" t="str">
        <f t="shared" si="11"/>
        <v/>
      </c>
      <c r="AE25" s="187" t="str">
        <f>IFERROR(VLOOKUP(CONCATENATE(AC25,AD25),Hoja1!$L$4:$M$28,2,FALSE),"")</f>
        <v/>
      </c>
      <c r="AF25" s="26">
        <v>3</v>
      </c>
      <c r="AG25" s="9" t="s">
        <v>481</v>
      </c>
      <c r="AH25" s="139" t="s">
        <v>38</v>
      </c>
      <c r="AI25" s="180">
        <v>15</v>
      </c>
      <c r="AJ25" s="180">
        <v>15</v>
      </c>
      <c r="AK25" s="180">
        <v>15</v>
      </c>
      <c r="AL25" s="180">
        <v>15</v>
      </c>
      <c r="AM25" s="180">
        <v>15</v>
      </c>
      <c r="AN25" s="180">
        <v>15</v>
      </c>
      <c r="AO25" s="180">
        <v>10</v>
      </c>
      <c r="AP25" s="402">
        <f t="shared" si="2"/>
        <v>100</v>
      </c>
      <c r="AQ25" s="404">
        <v>100</v>
      </c>
      <c r="AR25" s="404">
        <f t="shared" si="3"/>
        <v>100</v>
      </c>
      <c r="AS25" s="637"/>
      <c r="AT25" s="633"/>
      <c r="AU25" s="633"/>
      <c r="AV25" s="623"/>
      <c r="AW25" s="623"/>
      <c r="AX25" s="620"/>
      <c r="AY25" s="620"/>
      <c r="AZ25" s="617"/>
      <c r="BA25" s="200"/>
      <c r="BB25" s="19"/>
      <c r="BC25" s="19"/>
      <c r="BD25" s="19"/>
      <c r="BE25" s="19"/>
      <c r="BF25" s="19"/>
      <c r="BG25" s="205"/>
    </row>
    <row r="26" spans="1:59" s="228" customFormat="1" ht="43.5" customHeight="1" x14ac:dyDescent="0.2">
      <c r="A26" s="639"/>
      <c r="B26" s="100"/>
      <c r="C26" s="229"/>
      <c r="D26" s="2"/>
      <c r="E26" s="230"/>
      <c r="F26" s="2"/>
      <c r="G26" s="237"/>
      <c r="H26" s="230"/>
      <c r="I26" s="120"/>
      <c r="J26" s="120"/>
      <c r="K26" s="120"/>
      <c r="L26" s="120"/>
      <c r="M26" s="120"/>
      <c r="N26" s="120"/>
      <c r="O26" s="120"/>
      <c r="P26" s="120"/>
      <c r="Q26" s="120"/>
      <c r="R26" s="120"/>
      <c r="S26" s="120"/>
      <c r="T26" s="120"/>
      <c r="U26" s="120"/>
      <c r="V26" s="120"/>
      <c r="W26" s="120"/>
      <c r="X26" s="120"/>
      <c r="Y26" s="120"/>
      <c r="Z26" s="120"/>
      <c r="AA26" s="120"/>
      <c r="AB26" s="120"/>
      <c r="AC26" s="178"/>
      <c r="AD26" s="179"/>
      <c r="AF26" s="26">
        <v>4</v>
      </c>
      <c r="AG26" s="9" t="s">
        <v>803</v>
      </c>
      <c r="AH26" s="139" t="s">
        <v>462</v>
      </c>
      <c r="AI26" s="231">
        <v>15</v>
      </c>
      <c r="AJ26" s="231">
        <v>15</v>
      </c>
      <c r="AK26" s="231">
        <v>15</v>
      </c>
      <c r="AL26" s="231">
        <v>15</v>
      </c>
      <c r="AM26" s="231">
        <v>15</v>
      </c>
      <c r="AN26" s="231">
        <v>15</v>
      </c>
      <c r="AO26" s="231">
        <v>10</v>
      </c>
      <c r="AP26" s="402">
        <f t="shared" si="2"/>
        <v>100</v>
      </c>
      <c r="AQ26" s="404">
        <v>100</v>
      </c>
      <c r="AR26" s="404">
        <v>100</v>
      </c>
      <c r="AS26" s="637"/>
      <c r="AT26" s="633"/>
      <c r="AU26" s="633"/>
      <c r="AV26" s="623"/>
      <c r="AW26" s="623"/>
      <c r="AX26" s="620"/>
      <c r="AY26" s="620"/>
      <c r="AZ26" s="617"/>
      <c r="BA26" s="232"/>
      <c r="BB26" s="19"/>
      <c r="BC26" s="19"/>
      <c r="BD26" s="19"/>
      <c r="BE26" s="19"/>
      <c r="BF26" s="19"/>
      <c r="BG26" s="205"/>
    </row>
    <row r="27" spans="1:59" ht="42.75" customHeight="1" thickBot="1" x14ac:dyDescent="0.25">
      <c r="A27" s="640"/>
      <c r="B27" s="100"/>
      <c r="C27" s="188"/>
      <c r="D27" s="2"/>
      <c r="E27" s="186"/>
      <c r="G27" s="186"/>
      <c r="H27" s="186"/>
      <c r="I27" s="120"/>
      <c r="J27" s="120"/>
      <c r="K27" s="120"/>
      <c r="L27" s="120"/>
      <c r="M27" s="120"/>
      <c r="N27" s="120"/>
      <c r="O27" s="120"/>
      <c r="P27" s="120"/>
      <c r="Q27" s="120"/>
      <c r="R27" s="120"/>
      <c r="S27" s="120"/>
      <c r="T27" s="120"/>
      <c r="U27" s="120"/>
      <c r="V27" s="120"/>
      <c r="W27" s="120"/>
      <c r="X27" s="120"/>
      <c r="Y27" s="120"/>
      <c r="Z27" s="120"/>
      <c r="AA27" s="120"/>
      <c r="AB27" s="120"/>
      <c r="AC27" s="178" t="str">
        <f t="shared" si="4"/>
        <v/>
      </c>
      <c r="AD27" s="179" t="str">
        <f t="shared" si="11"/>
        <v/>
      </c>
      <c r="AE27" s="187" t="str">
        <f>IFERROR(VLOOKUP(CONCATENATE(AC27,AD27),Hoja1!$L$4:$M$28,2,FALSE),"")</f>
        <v/>
      </c>
      <c r="AF27" s="26">
        <v>5</v>
      </c>
      <c r="AG27" s="9" t="s">
        <v>804</v>
      </c>
      <c r="AH27" s="139" t="s">
        <v>462</v>
      </c>
      <c r="AI27" s="180">
        <v>15</v>
      </c>
      <c r="AJ27" s="180">
        <v>15</v>
      </c>
      <c r="AK27" s="180">
        <v>15</v>
      </c>
      <c r="AL27" s="180">
        <v>10</v>
      </c>
      <c r="AM27" s="180">
        <v>15</v>
      </c>
      <c r="AN27" s="180">
        <v>15</v>
      </c>
      <c r="AO27" s="180">
        <v>10</v>
      </c>
      <c r="AP27" s="402">
        <f t="shared" si="2"/>
        <v>95</v>
      </c>
      <c r="AQ27" s="404">
        <v>100</v>
      </c>
      <c r="AR27" s="404">
        <f t="shared" si="3"/>
        <v>97.5</v>
      </c>
      <c r="AS27" s="637"/>
      <c r="AT27" s="633"/>
      <c r="AU27" s="633"/>
      <c r="AV27" s="628"/>
      <c r="AW27" s="628"/>
      <c r="AX27" s="621"/>
      <c r="AY27" s="621"/>
      <c r="AZ27" s="618"/>
      <c r="BA27" s="200"/>
      <c r="BB27" s="19"/>
      <c r="BC27" s="19"/>
      <c r="BD27" s="19"/>
      <c r="BE27" s="19"/>
      <c r="BF27" s="19"/>
      <c r="BG27" s="205"/>
    </row>
    <row r="28" spans="1:59" ht="63.75" customHeight="1" x14ac:dyDescent="0.2">
      <c r="A28" s="646" t="s">
        <v>459</v>
      </c>
      <c r="B28" s="19" t="s">
        <v>184</v>
      </c>
      <c r="C28" s="464" t="s">
        <v>299</v>
      </c>
      <c r="D28" s="26">
        <v>5</v>
      </c>
      <c r="E28" s="219" t="s">
        <v>58</v>
      </c>
      <c r="F28" s="26">
        <v>1</v>
      </c>
      <c r="G28" s="148" t="s">
        <v>303</v>
      </c>
      <c r="H28" s="9" t="s">
        <v>304</v>
      </c>
      <c r="I28" s="120">
        <v>3</v>
      </c>
      <c r="J28" s="120">
        <v>3</v>
      </c>
      <c r="K28" s="120">
        <v>3</v>
      </c>
      <c r="L28" s="120">
        <v>3</v>
      </c>
      <c r="M28" s="120"/>
      <c r="N28" s="120"/>
      <c r="O28" s="120"/>
      <c r="P28" s="120"/>
      <c r="Q28" s="120"/>
      <c r="R28" s="120"/>
      <c r="S28" s="120">
        <v>4</v>
      </c>
      <c r="T28" s="120">
        <v>4</v>
      </c>
      <c r="U28" s="120">
        <v>4</v>
      </c>
      <c r="V28" s="120">
        <v>4</v>
      </c>
      <c r="W28" s="120"/>
      <c r="X28" s="120"/>
      <c r="Y28" s="120"/>
      <c r="Z28" s="120"/>
      <c r="AA28" s="120"/>
      <c r="AB28" s="120"/>
      <c r="AC28" s="178">
        <f t="shared" si="4"/>
        <v>3</v>
      </c>
      <c r="AD28" s="179">
        <f t="shared" si="11"/>
        <v>4</v>
      </c>
      <c r="AE28" s="187" t="str">
        <f>IFERROR(VLOOKUP(CONCATENATE(AC28,AD28),Hoja1!$L$4:$M$28,2,FALSE),"")</f>
        <v>Extremo</v>
      </c>
      <c r="AF28" s="343">
        <v>1</v>
      </c>
      <c r="AG28" s="344" t="s">
        <v>482</v>
      </c>
      <c r="AH28" s="139" t="s">
        <v>38</v>
      </c>
      <c r="AI28" s="180">
        <v>15</v>
      </c>
      <c r="AJ28" s="180">
        <v>15</v>
      </c>
      <c r="AK28" s="180">
        <v>15</v>
      </c>
      <c r="AL28" s="180">
        <v>15</v>
      </c>
      <c r="AM28" s="180">
        <v>15</v>
      </c>
      <c r="AN28" s="180">
        <v>15</v>
      </c>
      <c r="AO28" s="180">
        <v>10</v>
      </c>
      <c r="AP28" s="402">
        <f t="shared" si="2"/>
        <v>100</v>
      </c>
      <c r="AQ28" s="404">
        <v>100</v>
      </c>
      <c r="AR28" s="404">
        <f t="shared" si="3"/>
        <v>100</v>
      </c>
      <c r="AS28" s="637">
        <f>AVERAGE(AR28:AR30)</f>
        <v>100</v>
      </c>
      <c r="AT28" s="633" t="s">
        <v>346</v>
      </c>
      <c r="AU28" s="633" t="s">
        <v>346</v>
      </c>
      <c r="AV28" s="630">
        <v>2</v>
      </c>
      <c r="AW28" s="630">
        <v>2</v>
      </c>
      <c r="AX28" s="619">
        <f t="shared" si="9"/>
        <v>1</v>
      </c>
      <c r="AY28" s="619">
        <f t="shared" si="10"/>
        <v>2</v>
      </c>
      <c r="AZ28" s="616" t="str">
        <f>+IFERROR(VLOOKUP(CONCATENATE(AX28,AY28),Hoja1!$L$4:$M$28,2,FALSE),"")</f>
        <v>Bajo</v>
      </c>
      <c r="BA28" s="200"/>
      <c r="BB28" s="19"/>
      <c r="BC28" s="19"/>
      <c r="BD28" s="19"/>
      <c r="BE28" s="19"/>
      <c r="BF28" s="19"/>
      <c r="BG28" s="205"/>
    </row>
    <row r="29" spans="1:59" ht="75.75" customHeight="1" x14ac:dyDescent="0.2">
      <c r="A29" s="660"/>
      <c r="B29" s="100"/>
      <c r="C29" s="223"/>
      <c r="D29" s="26"/>
      <c r="E29" s="9"/>
      <c r="F29" s="26">
        <v>2</v>
      </c>
      <c r="G29" s="148" t="s">
        <v>301</v>
      </c>
      <c r="H29" s="148" t="s">
        <v>400</v>
      </c>
      <c r="I29" s="120"/>
      <c r="J29" s="120"/>
      <c r="K29" s="120"/>
      <c r="L29" s="120"/>
      <c r="M29" s="120"/>
      <c r="N29" s="120"/>
      <c r="O29" s="120"/>
      <c r="P29" s="120"/>
      <c r="Q29" s="120"/>
      <c r="R29" s="120"/>
      <c r="S29" s="120"/>
      <c r="T29" s="120"/>
      <c r="U29" s="120"/>
      <c r="V29" s="120"/>
      <c r="W29" s="120"/>
      <c r="X29" s="120"/>
      <c r="Y29" s="120"/>
      <c r="Z29" s="120"/>
      <c r="AA29" s="120"/>
      <c r="AB29" s="120"/>
      <c r="AC29" s="178" t="str">
        <f t="shared" si="4"/>
        <v/>
      </c>
      <c r="AD29" s="179" t="str">
        <f t="shared" si="11"/>
        <v/>
      </c>
      <c r="AE29" s="187" t="str">
        <f>IFERROR(VLOOKUP(CONCATENATE(AC29,AD29),Hoja1!$L$4:$M$28,2,FALSE),"")</f>
        <v/>
      </c>
      <c r="AF29" s="345">
        <v>2</v>
      </c>
      <c r="AG29" s="24" t="s">
        <v>483</v>
      </c>
      <c r="AH29" s="139" t="s">
        <v>38</v>
      </c>
      <c r="AI29" s="180">
        <v>15</v>
      </c>
      <c r="AJ29" s="180">
        <v>15</v>
      </c>
      <c r="AK29" s="180">
        <v>15</v>
      </c>
      <c r="AL29" s="180">
        <v>15</v>
      </c>
      <c r="AM29" s="180">
        <v>15</v>
      </c>
      <c r="AN29" s="180">
        <v>15</v>
      </c>
      <c r="AO29" s="180">
        <v>10</v>
      </c>
      <c r="AP29" s="402">
        <f t="shared" si="2"/>
        <v>100</v>
      </c>
      <c r="AQ29" s="404">
        <v>100</v>
      </c>
      <c r="AR29" s="404">
        <f t="shared" si="3"/>
        <v>100</v>
      </c>
      <c r="AS29" s="637"/>
      <c r="AT29" s="633"/>
      <c r="AU29" s="633"/>
      <c r="AV29" s="623"/>
      <c r="AW29" s="623"/>
      <c r="AX29" s="620"/>
      <c r="AY29" s="620"/>
      <c r="AZ29" s="617"/>
      <c r="BA29" s="200"/>
      <c r="BB29" s="19"/>
      <c r="BC29" s="19"/>
      <c r="BD29" s="19"/>
      <c r="BE29" s="19"/>
      <c r="BF29" s="19"/>
      <c r="BG29" s="205"/>
    </row>
    <row r="30" spans="1:59" ht="55.5" customHeight="1" x14ac:dyDescent="0.2">
      <c r="A30" s="660"/>
      <c r="B30" s="100"/>
      <c r="C30" s="223"/>
      <c r="D30" s="26"/>
      <c r="E30" s="9"/>
      <c r="F30" s="26">
        <v>3</v>
      </c>
      <c r="G30" s="148" t="s">
        <v>302</v>
      </c>
      <c r="H30" s="25"/>
      <c r="I30" s="120"/>
      <c r="J30" s="120"/>
      <c r="K30" s="120"/>
      <c r="L30" s="120"/>
      <c r="M30" s="120"/>
      <c r="N30" s="120"/>
      <c r="O30" s="120"/>
      <c r="P30" s="120"/>
      <c r="Q30" s="120"/>
      <c r="R30" s="120"/>
      <c r="S30" s="120"/>
      <c r="T30" s="120"/>
      <c r="U30" s="120"/>
      <c r="V30" s="120"/>
      <c r="W30" s="120"/>
      <c r="X30" s="120"/>
      <c r="Y30" s="120"/>
      <c r="Z30" s="120"/>
      <c r="AA30" s="120"/>
      <c r="AB30" s="120"/>
      <c r="AC30" s="178" t="str">
        <f t="shared" si="4"/>
        <v/>
      </c>
      <c r="AD30" s="179" t="str">
        <f t="shared" si="11"/>
        <v/>
      </c>
      <c r="AE30" s="187" t="str">
        <f>IFERROR(VLOOKUP(CONCATENATE(AC30,AD30),Hoja1!$L$4:$M$28,2,FALSE),"")</f>
        <v/>
      </c>
      <c r="AF30" s="26">
        <v>3</v>
      </c>
      <c r="AG30" s="346" t="s">
        <v>484</v>
      </c>
      <c r="AH30" s="139" t="s">
        <v>462</v>
      </c>
      <c r="AI30" s="180">
        <v>15</v>
      </c>
      <c r="AJ30" s="180">
        <v>15</v>
      </c>
      <c r="AK30" s="180">
        <v>15</v>
      </c>
      <c r="AL30" s="180">
        <v>15</v>
      </c>
      <c r="AM30" s="180">
        <v>15</v>
      </c>
      <c r="AN30" s="180">
        <v>15</v>
      </c>
      <c r="AO30" s="180">
        <v>10</v>
      </c>
      <c r="AP30" s="402">
        <f t="shared" si="2"/>
        <v>100</v>
      </c>
      <c r="AQ30" s="404">
        <v>100</v>
      </c>
      <c r="AR30" s="404">
        <f t="shared" si="3"/>
        <v>100</v>
      </c>
      <c r="AS30" s="637"/>
      <c r="AT30" s="633"/>
      <c r="AU30" s="633"/>
      <c r="AV30" s="628"/>
      <c r="AW30" s="628"/>
      <c r="AX30" s="621"/>
      <c r="AY30" s="621"/>
      <c r="AZ30" s="618"/>
      <c r="BA30" s="200"/>
      <c r="BB30" s="19"/>
      <c r="BC30" s="19"/>
      <c r="BD30" s="19"/>
      <c r="BE30" s="19"/>
      <c r="BF30" s="19"/>
      <c r="BG30" s="205"/>
    </row>
    <row r="31" spans="1:59" ht="55.5" customHeight="1" x14ac:dyDescent="0.2">
      <c r="A31" s="646" t="s">
        <v>459</v>
      </c>
      <c r="B31" s="19" t="s">
        <v>29</v>
      </c>
      <c r="C31" s="464" t="s">
        <v>300</v>
      </c>
      <c r="D31" s="26">
        <v>6</v>
      </c>
      <c r="E31" s="219" t="s">
        <v>737</v>
      </c>
      <c r="F31" s="26">
        <v>1</v>
      </c>
      <c r="G31" s="148" t="s">
        <v>306</v>
      </c>
      <c r="H31" s="658" t="s">
        <v>308</v>
      </c>
      <c r="I31" s="120">
        <v>5</v>
      </c>
      <c r="J31" s="120">
        <v>4</v>
      </c>
      <c r="K31" s="120">
        <v>4</v>
      </c>
      <c r="L31" s="120">
        <v>4</v>
      </c>
      <c r="M31" s="120"/>
      <c r="N31" s="120"/>
      <c r="O31" s="120"/>
      <c r="P31" s="120"/>
      <c r="Q31" s="120"/>
      <c r="R31" s="120"/>
      <c r="S31" s="120">
        <v>4</v>
      </c>
      <c r="T31" s="120">
        <v>4</v>
      </c>
      <c r="U31" s="120">
        <v>3</v>
      </c>
      <c r="V31" s="120">
        <v>4</v>
      </c>
      <c r="W31" s="120"/>
      <c r="X31" s="120"/>
      <c r="Y31" s="120"/>
      <c r="Z31" s="120"/>
      <c r="AA31" s="120"/>
      <c r="AB31" s="120"/>
      <c r="AC31" s="178">
        <f t="shared" si="4"/>
        <v>4</v>
      </c>
      <c r="AD31" s="179">
        <f t="shared" si="11"/>
        <v>4</v>
      </c>
      <c r="AE31" s="187" t="str">
        <f>IFERROR(VLOOKUP(CONCATENATE(AC31,AD31),Hoja1!$L$4:$M$28,2,FALSE),"")</f>
        <v>Extremo</v>
      </c>
      <c r="AF31" s="26">
        <v>1</v>
      </c>
      <c r="AG31" s="9" t="s">
        <v>805</v>
      </c>
      <c r="AH31" s="139" t="s">
        <v>462</v>
      </c>
      <c r="AI31" s="180">
        <v>15</v>
      </c>
      <c r="AJ31" s="180">
        <v>15</v>
      </c>
      <c r="AK31" s="180">
        <v>15</v>
      </c>
      <c r="AL31" s="180">
        <v>10</v>
      </c>
      <c r="AM31" s="180">
        <v>15</v>
      </c>
      <c r="AN31" s="180">
        <v>15</v>
      </c>
      <c r="AO31" s="180">
        <v>10</v>
      </c>
      <c r="AP31" s="402">
        <f t="shared" si="2"/>
        <v>95</v>
      </c>
      <c r="AQ31" s="404">
        <v>100</v>
      </c>
      <c r="AR31" s="404">
        <f t="shared" si="3"/>
        <v>97.5</v>
      </c>
      <c r="AS31" s="634">
        <f>AVERAGE(AR31:AR32)</f>
        <v>98.75</v>
      </c>
      <c r="AT31" s="633" t="s">
        <v>346</v>
      </c>
      <c r="AU31" s="633" t="s">
        <v>346</v>
      </c>
      <c r="AV31" s="630">
        <v>1</v>
      </c>
      <c r="AW31" s="630">
        <v>1</v>
      </c>
      <c r="AX31" s="619">
        <f t="shared" si="9"/>
        <v>3</v>
      </c>
      <c r="AY31" s="619">
        <f t="shared" si="10"/>
        <v>3</v>
      </c>
      <c r="AZ31" s="616" t="str">
        <f>+IFERROR(VLOOKUP(CONCATENATE(AX31,AY31),Hoja1!$L$4:$M$28,2,FALSE),"")</f>
        <v>Alto</v>
      </c>
      <c r="BA31" s="200"/>
      <c r="BB31" s="19"/>
      <c r="BC31" s="19"/>
      <c r="BD31" s="19"/>
      <c r="BE31" s="19"/>
      <c r="BF31" s="19"/>
      <c r="BG31" s="205"/>
    </row>
    <row r="32" spans="1:59" ht="61.5" customHeight="1" x14ac:dyDescent="0.2">
      <c r="A32" s="660"/>
      <c r="B32" s="100"/>
      <c r="C32" s="340"/>
      <c r="D32" s="26"/>
      <c r="E32" s="140"/>
      <c r="F32" s="2">
        <v>3</v>
      </c>
      <c r="G32" s="238" t="s">
        <v>307</v>
      </c>
      <c r="H32" s="658"/>
      <c r="I32" s="120"/>
      <c r="J32" s="120"/>
      <c r="K32" s="120"/>
      <c r="L32" s="120"/>
      <c r="M32" s="120"/>
      <c r="N32" s="120"/>
      <c r="O32" s="120"/>
      <c r="P32" s="120"/>
      <c r="Q32" s="120"/>
      <c r="R32" s="120"/>
      <c r="S32" s="120"/>
      <c r="T32" s="120"/>
      <c r="U32" s="120"/>
      <c r="V32" s="120"/>
      <c r="W32" s="120"/>
      <c r="X32" s="120"/>
      <c r="Y32" s="120"/>
      <c r="Z32" s="120"/>
      <c r="AA32" s="120"/>
      <c r="AB32" s="120"/>
      <c r="AC32" s="178" t="str">
        <f t="shared" ref="AC32:AC40" si="12">IFERROR(ROUND(AVERAGE(I32:R32),0),"")</f>
        <v/>
      </c>
      <c r="AD32" s="179" t="str">
        <f t="shared" si="11"/>
        <v/>
      </c>
      <c r="AE32" s="187" t="str">
        <f>IFERROR(VLOOKUP(CONCATENATE(AC32,AD32),Hoja1!$L$4:$M$28,2,FALSE),"")</f>
        <v/>
      </c>
      <c r="AF32" s="428">
        <v>2</v>
      </c>
      <c r="AG32" s="9" t="s">
        <v>485</v>
      </c>
      <c r="AH32" s="139" t="s">
        <v>38</v>
      </c>
      <c r="AI32" s="180">
        <v>15</v>
      </c>
      <c r="AJ32" s="180">
        <v>15</v>
      </c>
      <c r="AK32" s="180">
        <v>15</v>
      </c>
      <c r="AL32" s="180">
        <v>15</v>
      </c>
      <c r="AM32" s="180">
        <v>15</v>
      </c>
      <c r="AN32" s="180">
        <v>15</v>
      </c>
      <c r="AO32" s="180">
        <v>10</v>
      </c>
      <c r="AP32" s="402">
        <f t="shared" ref="AP32:AP61" si="13">SUM(AI32:AO32)</f>
        <v>100</v>
      </c>
      <c r="AQ32" s="404">
        <v>100</v>
      </c>
      <c r="AR32" s="404">
        <f t="shared" ref="AR32:AR61" si="14">AVERAGE(AP32:AQ32)</f>
        <v>100</v>
      </c>
      <c r="AS32" s="636"/>
      <c r="AT32" s="633"/>
      <c r="AU32" s="633"/>
      <c r="AV32" s="628"/>
      <c r="AW32" s="628"/>
      <c r="AX32" s="621"/>
      <c r="AY32" s="621"/>
      <c r="AZ32" s="618"/>
      <c r="BA32" s="200"/>
      <c r="BB32" s="19"/>
      <c r="BC32" s="19"/>
      <c r="BD32" s="19"/>
      <c r="BE32" s="19"/>
      <c r="BF32" s="19"/>
      <c r="BG32" s="205"/>
    </row>
    <row r="33" spans="1:59" ht="65.25" customHeight="1" x14ac:dyDescent="0.2">
      <c r="A33" s="646" t="s">
        <v>459</v>
      </c>
      <c r="B33" s="335" t="s">
        <v>355</v>
      </c>
      <c r="C33" s="464" t="s">
        <v>305</v>
      </c>
      <c r="D33" s="26">
        <v>7</v>
      </c>
      <c r="E33" s="219" t="s">
        <v>104</v>
      </c>
      <c r="F33" s="31">
        <v>1</v>
      </c>
      <c r="G33" s="148" t="s">
        <v>310</v>
      </c>
      <c r="H33" s="140" t="s">
        <v>105</v>
      </c>
      <c r="I33" s="120">
        <v>5</v>
      </c>
      <c r="J33" s="120">
        <v>3</v>
      </c>
      <c r="K33" s="120">
        <v>5</v>
      </c>
      <c r="L33" s="120">
        <v>4</v>
      </c>
      <c r="M33" s="120"/>
      <c r="N33" s="120"/>
      <c r="O33" s="120"/>
      <c r="P33" s="120"/>
      <c r="Q33" s="120"/>
      <c r="R33" s="120"/>
      <c r="S33" s="120">
        <v>4</v>
      </c>
      <c r="T33" s="120">
        <v>4</v>
      </c>
      <c r="U33" s="120">
        <v>4</v>
      </c>
      <c r="V33" s="120">
        <v>4</v>
      </c>
      <c r="W33" s="120"/>
      <c r="X33" s="120"/>
      <c r="Y33" s="120"/>
      <c r="Z33" s="120"/>
      <c r="AA33" s="120"/>
      <c r="AB33" s="120"/>
      <c r="AC33" s="178">
        <f t="shared" si="12"/>
        <v>4</v>
      </c>
      <c r="AD33" s="179">
        <f t="shared" si="11"/>
        <v>4</v>
      </c>
      <c r="AE33" s="187" t="str">
        <f>IFERROR(VLOOKUP(CONCATENATE(AC33,AD33),Hoja1!$L$4:$M$28,2,FALSE),"")</f>
        <v>Extremo</v>
      </c>
      <c r="AF33" s="26">
        <v>1</v>
      </c>
      <c r="AG33" s="293" t="s">
        <v>486</v>
      </c>
      <c r="AH33" s="139" t="s">
        <v>38</v>
      </c>
      <c r="AI33" s="180">
        <v>15</v>
      </c>
      <c r="AJ33" s="180">
        <v>15</v>
      </c>
      <c r="AK33" s="180">
        <v>15</v>
      </c>
      <c r="AL33" s="180">
        <v>15</v>
      </c>
      <c r="AM33" s="180">
        <v>15</v>
      </c>
      <c r="AN33" s="180">
        <v>15</v>
      </c>
      <c r="AO33" s="180">
        <v>10</v>
      </c>
      <c r="AP33" s="402">
        <f t="shared" si="13"/>
        <v>100</v>
      </c>
      <c r="AQ33" s="404">
        <v>100</v>
      </c>
      <c r="AR33" s="404">
        <f t="shared" si="14"/>
        <v>100</v>
      </c>
      <c r="AS33" s="634">
        <f t="shared" ref="AS33:AS35" si="15">AVERAGE(AR33:AR34)</f>
        <v>100</v>
      </c>
      <c r="AT33" s="633" t="s">
        <v>346</v>
      </c>
      <c r="AU33" s="633" t="s">
        <v>346</v>
      </c>
      <c r="AV33" s="630">
        <v>2</v>
      </c>
      <c r="AW33" s="630">
        <v>2</v>
      </c>
      <c r="AX33" s="619">
        <f t="shared" si="9"/>
        <v>2</v>
      </c>
      <c r="AY33" s="619">
        <f t="shared" si="10"/>
        <v>2</v>
      </c>
      <c r="AZ33" s="616" t="str">
        <f>+IFERROR(VLOOKUP(CONCATENATE(AX33,AY33),Hoja1!$L$4:$M$28,2,FALSE),"")</f>
        <v>Bajo</v>
      </c>
      <c r="BA33" s="200"/>
      <c r="BB33" s="19"/>
      <c r="BC33" s="19"/>
      <c r="BD33" s="19"/>
      <c r="BE33" s="19"/>
      <c r="BF33" s="19"/>
      <c r="BG33" s="205"/>
    </row>
    <row r="34" spans="1:59" ht="45.75" customHeight="1" x14ac:dyDescent="0.2">
      <c r="A34" s="660"/>
      <c r="B34" s="100"/>
      <c r="C34" s="340"/>
      <c r="D34" s="26"/>
      <c r="E34" s="140"/>
      <c r="F34" s="31">
        <v>2</v>
      </c>
      <c r="G34" s="238" t="s">
        <v>311</v>
      </c>
      <c r="H34" s="222" t="s">
        <v>312</v>
      </c>
      <c r="I34" s="120"/>
      <c r="J34" s="120"/>
      <c r="K34" s="120"/>
      <c r="L34" s="120"/>
      <c r="M34" s="120"/>
      <c r="N34" s="120"/>
      <c r="O34" s="120"/>
      <c r="P34" s="120"/>
      <c r="Q34" s="120"/>
      <c r="R34" s="120"/>
      <c r="S34" s="120"/>
      <c r="T34" s="120"/>
      <c r="U34" s="120"/>
      <c r="V34" s="120"/>
      <c r="W34" s="120"/>
      <c r="X34" s="120"/>
      <c r="Y34" s="120"/>
      <c r="Z34" s="120"/>
      <c r="AA34" s="120"/>
      <c r="AB34" s="120"/>
      <c r="AC34" s="178" t="str">
        <f t="shared" si="12"/>
        <v/>
      </c>
      <c r="AD34" s="179" t="str">
        <f t="shared" si="11"/>
        <v/>
      </c>
      <c r="AE34" s="187" t="str">
        <f>IFERROR(VLOOKUP(CONCATENATE(AC34,AD34),Hoja1!$L$4:$M$28,2,FALSE),"")</f>
        <v/>
      </c>
      <c r="AF34" s="26">
        <v>2</v>
      </c>
      <c r="AG34" s="293" t="s">
        <v>487</v>
      </c>
      <c r="AH34" s="139" t="s">
        <v>38</v>
      </c>
      <c r="AI34" s="180">
        <v>15</v>
      </c>
      <c r="AJ34" s="180">
        <v>15</v>
      </c>
      <c r="AK34" s="180">
        <v>15</v>
      </c>
      <c r="AL34" s="180">
        <v>15</v>
      </c>
      <c r="AM34" s="180">
        <v>15</v>
      </c>
      <c r="AN34" s="180">
        <v>15</v>
      </c>
      <c r="AO34" s="180">
        <v>10</v>
      </c>
      <c r="AP34" s="402">
        <f t="shared" si="13"/>
        <v>100</v>
      </c>
      <c r="AQ34" s="404">
        <v>100</v>
      </c>
      <c r="AR34" s="404">
        <f t="shared" si="14"/>
        <v>100</v>
      </c>
      <c r="AS34" s="636"/>
      <c r="AT34" s="633"/>
      <c r="AU34" s="633"/>
      <c r="AV34" s="628"/>
      <c r="AW34" s="628"/>
      <c r="AX34" s="621"/>
      <c r="AY34" s="621"/>
      <c r="AZ34" s="618"/>
      <c r="BA34" s="200"/>
      <c r="BB34" s="19"/>
      <c r="BC34" s="19"/>
      <c r="BD34" s="19"/>
      <c r="BE34" s="19"/>
      <c r="BF34" s="19"/>
      <c r="BG34" s="205"/>
    </row>
    <row r="35" spans="1:59" ht="93.75" customHeight="1" x14ac:dyDescent="0.2">
      <c r="A35" s="646" t="s">
        <v>460</v>
      </c>
      <c r="B35" s="19" t="s">
        <v>354</v>
      </c>
      <c r="C35" s="464" t="s">
        <v>309</v>
      </c>
      <c r="D35" s="26">
        <v>8</v>
      </c>
      <c r="E35" s="305" t="s">
        <v>106</v>
      </c>
      <c r="F35" s="31">
        <v>1</v>
      </c>
      <c r="G35" s="240" t="s">
        <v>314</v>
      </c>
      <c r="H35" s="25" t="s">
        <v>315</v>
      </c>
      <c r="I35" s="120">
        <v>3</v>
      </c>
      <c r="J35" s="120">
        <v>3</v>
      </c>
      <c r="K35" s="120">
        <v>5</v>
      </c>
      <c r="L35" s="120">
        <v>4</v>
      </c>
      <c r="M35" s="120"/>
      <c r="N35" s="120"/>
      <c r="O35" s="120"/>
      <c r="P35" s="120"/>
      <c r="Q35" s="120"/>
      <c r="R35" s="120"/>
      <c r="S35" s="120">
        <v>4</v>
      </c>
      <c r="T35" s="120">
        <v>4</v>
      </c>
      <c r="U35" s="120">
        <v>3</v>
      </c>
      <c r="V35" s="120">
        <v>4</v>
      </c>
      <c r="W35" s="120"/>
      <c r="X35" s="120"/>
      <c r="Y35" s="120"/>
      <c r="Z35" s="120"/>
      <c r="AA35" s="120"/>
      <c r="AB35" s="120"/>
      <c r="AC35" s="178">
        <f t="shared" si="12"/>
        <v>4</v>
      </c>
      <c r="AD35" s="179">
        <f t="shared" si="11"/>
        <v>4</v>
      </c>
      <c r="AE35" s="187" t="str">
        <f>IFERROR(VLOOKUP(CONCATENATE(AC35,AD35),Hoja1!$L$4:$M$28,2,FALSE),"")</f>
        <v>Extremo</v>
      </c>
      <c r="AF35" s="26">
        <v>1</v>
      </c>
      <c r="AG35" s="9" t="s">
        <v>488</v>
      </c>
      <c r="AH35" s="139" t="s">
        <v>38</v>
      </c>
      <c r="AI35" s="180">
        <v>15</v>
      </c>
      <c r="AJ35" s="180">
        <v>15</v>
      </c>
      <c r="AK35" s="180">
        <v>15</v>
      </c>
      <c r="AL35" s="180">
        <v>15</v>
      </c>
      <c r="AM35" s="180">
        <v>15</v>
      </c>
      <c r="AN35" s="180">
        <v>15</v>
      </c>
      <c r="AO35" s="180">
        <v>10</v>
      </c>
      <c r="AP35" s="402">
        <f t="shared" si="13"/>
        <v>100</v>
      </c>
      <c r="AQ35" s="404">
        <v>100</v>
      </c>
      <c r="AR35" s="404">
        <f t="shared" si="14"/>
        <v>100</v>
      </c>
      <c r="AS35" s="634">
        <f t="shared" si="15"/>
        <v>100</v>
      </c>
      <c r="AT35" s="633" t="s">
        <v>346</v>
      </c>
      <c r="AU35" s="633" t="s">
        <v>346</v>
      </c>
      <c r="AV35" s="630">
        <v>1</v>
      </c>
      <c r="AW35" s="630">
        <v>1</v>
      </c>
      <c r="AX35" s="619">
        <f t="shared" si="9"/>
        <v>3</v>
      </c>
      <c r="AY35" s="619">
        <f t="shared" si="10"/>
        <v>3</v>
      </c>
      <c r="AZ35" s="616" t="str">
        <f>+IFERROR(VLOOKUP(CONCATENATE(AX35,AY35),Hoja1!$L$4:$M$28,2,FALSE),"")</f>
        <v>Alto</v>
      </c>
      <c r="BA35" s="200"/>
      <c r="BB35" s="19"/>
      <c r="BC35" s="19"/>
      <c r="BD35" s="19"/>
      <c r="BE35" s="19"/>
      <c r="BF35" s="19"/>
      <c r="BG35" s="205"/>
    </row>
    <row r="36" spans="1:59" ht="51" customHeight="1" x14ac:dyDescent="0.2">
      <c r="A36" s="660"/>
      <c r="B36" s="100"/>
      <c r="C36" s="340"/>
      <c r="D36" s="26"/>
      <c r="E36" s="25"/>
      <c r="F36" s="2">
        <v>2</v>
      </c>
      <c r="G36" s="9" t="s">
        <v>738</v>
      </c>
      <c r="H36" s="190" t="s">
        <v>85</v>
      </c>
      <c r="I36" s="120"/>
      <c r="J36" s="120"/>
      <c r="K36" s="120"/>
      <c r="L36" s="120"/>
      <c r="M36" s="120"/>
      <c r="N36" s="120"/>
      <c r="O36" s="120"/>
      <c r="P36" s="120"/>
      <c r="Q36" s="120"/>
      <c r="R36" s="120"/>
      <c r="S36" s="120"/>
      <c r="T36" s="120"/>
      <c r="U36" s="120"/>
      <c r="V36" s="120"/>
      <c r="W36" s="120"/>
      <c r="X36" s="120"/>
      <c r="Y36" s="120"/>
      <c r="Z36" s="120"/>
      <c r="AA36" s="120"/>
      <c r="AB36" s="120"/>
      <c r="AC36" s="178" t="str">
        <f t="shared" si="12"/>
        <v/>
      </c>
      <c r="AD36" s="179" t="str">
        <f t="shared" si="11"/>
        <v/>
      </c>
      <c r="AE36" s="187" t="str">
        <f>IFERROR(VLOOKUP(CONCATENATE(AC36,AD36),Hoja1!$L$4:$M$28,2,FALSE),"")</f>
        <v/>
      </c>
      <c r="AF36" s="26">
        <v>2</v>
      </c>
      <c r="AG36" s="9" t="s">
        <v>806</v>
      </c>
      <c r="AH36" s="139" t="s">
        <v>38</v>
      </c>
      <c r="AI36" s="180">
        <v>15</v>
      </c>
      <c r="AJ36" s="180">
        <v>15</v>
      </c>
      <c r="AK36" s="180">
        <v>15</v>
      </c>
      <c r="AL36" s="180">
        <v>15</v>
      </c>
      <c r="AM36" s="180">
        <v>15</v>
      </c>
      <c r="AN36" s="180">
        <v>15</v>
      </c>
      <c r="AO36" s="180">
        <v>10</v>
      </c>
      <c r="AP36" s="402">
        <f t="shared" si="13"/>
        <v>100</v>
      </c>
      <c r="AQ36" s="404">
        <v>100</v>
      </c>
      <c r="AR36" s="404">
        <f t="shared" si="14"/>
        <v>100</v>
      </c>
      <c r="AS36" s="635"/>
      <c r="AT36" s="633"/>
      <c r="AU36" s="633"/>
      <c r="AV36" s="623"/>
      <c r="AW36" s="623"/>
      <c r="AX36" s="620"/>
      <c r="AY36" s="620"/>
      <c r="AZ36" s="617"/>
      <c r="BA36" s="200"/>
      <c r="BB36" s="19"/>
      <c r="BC36" s="19"/>
      <c r="BD36" s="19"/>
      <c r="BE36" s="19"/>
      <c r="BF36" s="19"/>
      <c r="BG36" s="205"/>
    </row>
    <row r="37" spans="1:59" ht="45" customHeight="1" x14ac:dyDescent="0.2">
      <c r="A37" s="661"/>
      <c r="B37" s="100"/>
      <c r="C37" s="340"/>
      <c r="D37" s="26"/>
      <c r="E37" s="193"/>
      <c r="F37" s="2">
        <v>3</v>
      </c>
      <c r="G37" s="9" t="s">
        <v>306</v>
      </c>
      <c r="H37" s="190"/>
      <c r="I37" s="120"/>
      <c r="J37" s="120"/>
      <c r="K37" s="120"/>
      <c r="L37" s="120"/>
      <c r="M37" s="120"/>
      <c r="N37" s="120"/>
      <c r="O37" s="120"/>
      <c r="P37" s="120"/>
      <c r="Q37" s="120"/>
      <c r="R37" s="120"/>
      <c r="S37" s="120"/>
      <c r="T37" s="120"/>
      <c r="U37" s="120"/>
      <c r="V37" s="120"/>
      <c r="W37" s="120"/>
      <c r="X37" s="120"/>
      <c r="Y37" s="120"/>
      <c r="Z37" s="120"/>
      <c r="AA37" s="120"/>
      <c r="AB37" s="120"/>
      <c r="AC37" s="178" t="str">
        <f t="shared" si="12"/>
        <v/>
      </c>
      <c r="AD37" s="179" t="str">
        <f t="shared" si="11"/>
        <v/>
      </c>
      <c r="AE37" s="187" t="str">
        <f>IFERROR(VLOOKUP(CONCATENATE(AC37,AD37),Hoja1!$L$4:$M$28,2,FALSE),"")</f>
        <v/>
      </c>
      <c r="AF37" s="26">
        <v>3</v>
      </c>
      <c r="AG37" s="9" t="s">
        <v>489</v>
      </c>
      <c r="AH37" s="419" t="s">
        <v>462</v>
      </c>
      <c r="AI37" s="180">
        <v>15</v>
      </c>
      <c r="AJ37" s="180">
        <v>15</v>
      </c>
      <c r="AK37" s="180">
        <v>15</v>
      </c>
      <c r="AL37" s="180">
        <v>10</v>
      </c>
      <c r="AM37" s="180">
        <v>15</v>
      </c>
      <c r="AN37" s="180">
        <v>15</v>
      </c>
      <c r="AO37" s="180">
        <v>10</v>
      </c>
      <c r="AP37" s="402">
        <f t="shared" si="13"/>
        <v>95</v>
      </c>
      <c r="AQ37" s="404">
        <v>100</v>
      </c>
      <c r="AR37" s="404">
        <f t="shared" si="14"/>
        <v>97.5</v>
      </c>
      <c r="AS37" s="636"/>
      <c r="AT37" s="633"/>
      <c r="AU37" s="633"/>
      <c r="AV37" s="628"/>
      <c r="AW37" s="628"/>
      <c r="AX37" s="621"/>
      <c r="AY37" s="621"/>
      <c r="AZ37" s="618"/>
      <c r="BA37" s="200"/>
      <c r="BB37" s="19"/>
      <c r="BC37" s="19"/>
      <c r="BD37" s="19"/>
      <c r="BE37" s="19"/>
      <c r="BF37" s="19"/>
      <c r="BG37" s="205"/>
    </row>
    <row r="38" spans="1:59" ht="56.25" customHeight="1" x14ac:dyDescent="0.2">
      <c r="A38" s="681" t="s">
        <v>459</v>
      </c>
      <c r="B38" s="381" t="s">
        <v>28</v>
      </c>
      <c r="C38" s="500" t="s">
        <v>313</v>
      </c>
      <c r="D38" s="376">
        <v>9</v>
      </c>
      <c r="E38" s="501" t="s">
        <v>725</v>
      </c>
      <c r="F38" s="376">
        <v>1</v>
      </c>
      <c r="G38" s="373" t="s">
        <v>726</v>
      </c>
      <c r="H38" s="373" t="s">
        <v>107</v>
      </c>
      <c r="I38" s="374">
        <v>5</v>
      </c>
      <c r="J38" s="374">
        <v>3</v>
      </c>
      <c r="K38" s="374">
        <v>5</v>
      </c>
      <c r="L38" s="503">
        <v>3</v>
      </c>
      <c r="M38" s="503"/>
      <c r="N38" s="503"/>
      <c r="O38" s="503"/>
      <c r="P38" s="503"/>
      <c r="Q38" s="503"/>
      <c r="R38" s="503"/>
      <c r="S38" s="503">
        <v>4</v>
      </c>
      <c r="T38" s="503">
        <v>2</v>
      </c>
      <c r="U38" s="503">
        <v>4</v>
      </c>
      <c r="V38" s="503">
        <v>3</v>
      </c>
      <c r="W38" s="503"/>
      <c r="X38" s="503"/>
      <c r="Y38" s="503"/>
      <c r="Z38" s="503"/>
      <c r="AA38" s="503"/>
      <c r="AB38" s="503"/>
      <c r="AC38" s="504">
        <f t="shared" si="12"/>
        <v>4</v>
      </c>
      <c r="AD38" s="505">
        <f t="shared" si="11"/>
        <v>3</v>
      </c>
      <c r="AE38" s="506" t="str">
        <f>IFERROR(VLOOKUP(CONCATENATE(AC38,AD38),Hoja1!$L$4:$M$28,2,FALSE),"")</f>
        <v>Alto</v>
      </c>
      <c r="AF38" s="26">
        <v>1</v>
      </c>
      <c r="AG38" s="148" t="s">
        <v>490</v>
      </c>
      <c r="AH38" s="139" t="s">
        <v>38</v>
      </c>
      <c r="AI38" s="180">
        <v>15</v>
      </c>
      <c r="AJ38" s="180">
        <v>15</v>
      </c>
      <c r="AK38" s="180">
        <v>15</v>
      </c>
      <c r="AL38" s="180">
        <v>15</v>
      </c>
      <c r="AM38" s="180">
        <v>15</v>
      </c>
      <c r="AN38" s="180">
        <v>15</v>
      </c>
      <c r="AO38" s="180">
        <v>10</v>
      </c>
      <c r="AP38" s="402">
        <f t="shared" si="13"/>
        <v>100</v>
      </c>
      <c r="AQ38" s="404">
        <v>100</v>
      </c>
      <c r="AR38" s="404">
        <f t="shared" si="14"/>
        <v>100</v>
      </c>
      <c r="AS38" s="637">
        <f>AVERAGE(AR38:AR40)</f>
        <v>100</v>
      </c>
      <c r="AT38" s="633" t="s">
        <v>346</v>
      </c>
      <c r="AU38" s="633" t="s">
        <v>346</v>
      </c>
      <c r="AV38" s="630">
        <v>2</v>
      </c>
      <c r="AW38" s="630">
        <v>2</v>
      </c>
      <c r="AX38" s="619">
        <f t="shared" si="9"/>
        <v>2</v>
      </c>
      <c r="AY38" s="619">
        <f t="shared" si="10"/>
        <v>1</v>
      </c>
      <c r="AZ38" s="616" t="str">
        <f>+IFERROR(VLOOKUP(CONCATENATE(AX38,AY38),Hoja1!$L$4:$M$28,2,FALSE),"")</f>
        <v>Bajo</v>
      </c>
      <c r="BA38" s="200"/>
      <c r="BB38" s="19"/>
      <c r="BC38" s="19"/>
      <c r="BD38" s="19"/>
      <c r="BE38" s="19"/>
      <c r="BF38" s="19"/>
      <c r="BG38" s="205"/>
    </row>
    <row r="39" spans="1:59" ht="63" customHeight="1" x14ac:dyDescent="0.2">
      <c r="A39" s="682"/>
      <c r="B39" s="368"/>
      <c r="C39" s="375"/>
      <c r="D39" s="376"/>
      <c r="E39" s="373"/>
      <c r="F39" s="376">
        <v>2</v>
      </c>
      <c r="G39" s="502" t="s">
        <v>727</v>
      </c>
      <c r="H39" s="373" t="s">
        <v>53</v>
      </c>
      <c r="I39" s="374"/>
      <c r="J39" s="374"/>
      <c r="K39" s="374"/>
      <c r="L39" s="503"/>
      <c r="M39" s="503"/>
      <c r="N39" s="503"/>
      <c r="O39" s="503"/>
      <c r="P39" s="503"/>
      <c r="Q39" s="503"/>
      <c r="R39" s="503"/>
      <c r="S39" s="503"/>
      <c r="T39" s="503"/>
      <c r="U39" s="503"/>
      <c r="V39" s="503"/>
      <c r="W39" s="503"/>
      <c r="X39" s="503"/>
      <c r="Y39" s="503"/>
      <c r="Z39" s="503"/>
      <c r="AA39" s="503"/>
      <c r="AB39" s="503"/>
      <c r="AC39" s="504" t="str">
        <f t="shared" si="12"/>
        <v/>
      </c>
      <c r="AD39" s="505" t="str">
        <f t="shared" si="11"/>
        <v/>
      </c>
      <c r="AE39" s="506" t="str">
        <f>IFERROR(VLOOKUP(CONCATENATE(AC39,AD39),Hoja1!$L$4:$M$28,2,FALSE),"")</f>
        <v/>
      </c>
      <c r="AF39" s="26">
        <v>2</v>
      </c>
      <c r="AG39" s="347" t="s">
        <v>491</v>
      </c>
      <c r="AH39" s="139" t="s">
        <v>38</v>
      </c>
      <c r="AI39" s="180">
        <v>15</v>
      </c>
      <c r="AJ39" s="180">
        <v>15</v>
      </c>
      <c r="AK39" s="180">
        <v>15</v>
      </c>
      <c r="AL39" s="180">
        <v>15</v>
      </c>
      <c r="AM39" s="180">
        <v>15</v>
      </c>
      <c r="AN39" s="180">
        <v>15</v>
      </c>
      <c r="AO39" s="180">
        <v>10</v>
      </c>
      <c r="AP39" s="402">
        <f t="shared" si="13"/>
        <v>100</v>
      </c>
      <c r="AQ39" s="404">
        <v>100</v>
      </c>
      <c r="AR39" s="404">
        <f t="shared" si="14"/>
        <v>100</v>
      </c>
      <c r="AS39" s="637"/>
      <c r="AT39" s="633"/>
      <c r="AU39" s="633"/>
      <c r="AV39" s="623"/>
      <c r="AW39" s="623"/>
      <c r="AX39" s="620"/>
      <c r="AY39" s="620"/>
      <c r="AZ39" s="617"/>
      <c r="BA39" s="200"/>
      <c r="BB39" s="19"/>
      <c r="BC39" s="19"/>
      <c r="BD39" s="19"/>
      <c r="BE39" s="19"/>
      <c r="BF39" s="19"/>
      <c r="BG39" s="205"/>
    </row>
    <row r="40" spans="1:59" ht="56.25" customHeight="1" x14ac:dyDescent="0.2">
      <c r="A40" s="682"/>
      <c r="B40" s="368"/>
      <c r="C40" s="375"/>
      <c r="D40" s="376"/>
      <c r="E40" s="373"/>
      <c r="F40" s="376">
        <v>3</v>
      </c>
      <c r="G40" s="373" t="s">
        <v>739</v>
      </c>
      <c r="H40" s="373"/>
      <c r="I40" s="374"/>
      <c r="J40" s="374"/>
      <c r="K40" s="374"/>
      <c r="L40" s="503"/>
      <c r="M40" s="503"/>
      <c r="N40" s="503"/>
      <c r="O40" s="503"/>
      <c r="P40" s="503"/>
      <c r="Q40" s="503"/>
      <c r="R40" s="503"/>
      <c r="S40" s="503"/>
      <c r="T40" s="503"/>
      <c r="U40" s="503"/>
      <c r="V40" s="503"/>
      <c r="W40" s="503"/>
      <c r="X40" s="503"/>
      <c r="Y40" s="503"/>
      <c r="Z40" s="503"/>
      <c r="AA40" s="503"/>
      <c r="AB40" s="503"/>
      <c r="AC40" s="504" t="str">
        <f t="shared" si="12"/>
        <v/>
      </c>
      <c r="AD40" s="505" t="str">
        <f t="shared" ref="AD40:AD51" si="16">IFERROR(ROUND(AVERAGE(S40:AB40),0),"")</f>
        <v/>
      </c>
      <c r="AE40" s="506" t="str">
        <f>IFERROR(VLOOKUP(CONCATENATE(AC40,AD40),Hoja1!$L$4:$M$28,2,FALSE),"")</f>
        <v/>
      </c>
      <c r="AF40" s="26">
        <v>3</v>
      </c>
      <c r="AG40" s="334" t="s">
        <v>807</v>
      </c>
      <c r="AH40" s="139" t="s">
        <v>38</v>
      </c>
      <c r="AI40" s="180">
        <v>15</v>
      </c>
      <c r="AJ40" s="180">
        <v>15</v>
      </c>
      <c r="AK40" s="180">
        <v>15</v>
      </c>
      <c r="AL40" s="180">
        <v>15</v>
      </c>
      <c r="AM40" s="180">
        <v>15</v>
      </c>
      <c r="AN40" s="180">
        <v>15</v>
      </c>
      <c r="AO40" s="180">
        <v>10</v>
      </c>
      <c r="AP40" s="402">
        <f t="shared" si="13"/>
        <v>100</v>
      </c>
      <c r="AQ40" s="404">
        <v>100</v>
      </c>
      <c r="AR40" s="404">
        <f t="shared" si="14"/>
        <v>100</v>
      </c>
      <c r="AS40" s="637"/>
      <c r="AT40" s="633"/>
      <c r="AU40" s="633"/>
      <c r="AV40" s="628"/>
      <c r="AW40" s="628"/>
      <c r="AX40" s="621"/>
      <c r="AY40" s="621"/>
      <c r="AZ40" s="618"/>
      <c r="BA40" s="200"/>
      <c r="BB40" s="19"/>
      <c r="BC40" s="19"/>
      <c r="BD40" s="19"/>
      <c r="BE40" s="19"/>
      <c r="BF40" s="19"/>
      <c r="BG40" s="205"/>
    </row>
    <row r="41" spans="1:59" ht="75" customHeight="1" x14ac:dyDescent="0.2">
      <c r="A41" s="646" t="s">
        <v>467</v>
      </c>
      <c r="B41" s="139" t="s">
        <v>29</v>
      </c>
      <c r="C41" s="464" t="s">
        <v>150</v>
      </c>
      <c r="D41" s="26">
        <v>1</v>
      </c>
      <c r="E41" s="119" t="s">
        <v>77</v>
      </c>
      <c r="F41" s="26">
        <v>1</v>
      </c>
      <c r="G41" s="9" t="s">
        <v>373</v>
      </c>
      <c r="H41" s="9" t="s">
        <v>78</v>
      </c>
      <c r="I41" s="120">
        <v>3</v>
      </c>
      <c r="J41" s="120">
        <v>3</v>
      </c>
      <c r="K41" s="120">
        <v>3</v>
      </c>
      <c r="L41" s="120">
        <v>3</v>
      </c>
      <c r="M41" s="120">
        <v>2</v>
      </c>
      <c r="N41" s="120">
        <v>4</v>
      </c>
      <c r="O41" s="120">
        <v>4</v>
      </c>
      <c r="P41" s="120">
        <v>3</v>
      </c>
      <c r="Q41" s="120"/>
      <c r="R41" s="120"/>
      <c r="S41" s="120">
        <v>3</v>
      </c>
      <c r="T41" s="120">
        <v>3</v>
      </c>
      <c r="U41" s="120">
        <v>3</v>
      </c>
      <c r="V41" s="120">
        <v>3</v>
      </c>
      <c r="W41" s="120">
        <v>3</v>
      </c>
      <c r="X41" s="120">
        <v>3</v>
      </c>
      <c r="Y41" s="120">
        <v>3</v>
      </c>
      <c r="Z41" s="120">
        <v>2</v>
      </c>
      <c r="AA41" s="120"/>
      <c r="AB41" s="120"/>
      <c r="AC41" s="178">
        <f t="shared" ref="AC41:AC60" si="17">IFERROR(ROUND(AVERAGE(I41:R41),0),"")</f>
        <v>3</v>
      </c>
      <c r="AD41" s="179">
        <f t="shared" si="16"/>
        <v>3</v>
      </c>
      <c r="AE41" s="187" t="str">
        <f>IFERROR(VLOOKUP(CONCATENATE(AC41,AD41),Hoja1!$L$4:$M$28,2,FALSE),"")</f>
        <v>Alto</v>
      </c>
      <c r="AF41" s="26">
        <v>1</v>
      </c>
      <c r="AG41" s="348" t="s">
        <v>67</v>
      </c>
      <c r="AH41" s="139" t="s">
        <v>38</v>
      </c>
      <c r="AI41" s="180">
        <v>15</v>
      </c>
      <c r="AJ41" s="180">
        <v>15</v>
      </c>
      <c r="AK41" s="180">
        <v>15</v>
      </c>
      <c r="AL41" s="180">
        <v>15</v>
      </c>
      <c r="AM41" s="180">
        <v>15</v>
      </c>
      <c r="AN41" s="180">
        <v>0</v>
      </c>
      <c r="AO41" s="180">
        <v>5</v>
      </c>
      <c r="AP41" s="402">
        <f t="shared" si="13"/>
        <v>80</v>
      </c>
      <c r="AQ41" s="404">
        <v>50</v>
      </c>
      <c r="AR41" s="404">
        <f t="shared" si="14"/>
        <v>65</v>
      </c>
      <c r="AS41" s="634">
        <f>AVERAGE(AR41:AR45)</f>
        <v>67.5</v>
      </c>
      <c r="AT41" s="633" t="s">
        <v>346</v>
      </c>
      <c r="AU41" s="633" t="s">
        <v>348</v>
      </c>
      <c r="AV41" s="630">
        <v>1</v>
      </c>
      <c r="AW41" s="630">
        <v>0</v>
      </c>
      <c r="AX41" s="619">
        <f t="shared" si="9"/>
        <v>2</v>
      </c>
      <c r="AY41" s="619">
        <f t="shared" si="10"/>
        <v>3</v>
      </c>
      <c r="AZ41" s="616" t="str">
        <f>+IFERROR(VLOOKUP(CONCATENATE(AX41,AY41),Hoja1!$L$4:$M$28,2,FALSE),"")</f>
        <v>Moderado</v>
      </c>
      <c r="BA41" s="200"/>
      <c r="BB41" s="19"/>
      <c r="BC41" s="19"/>
      <c r="BD41" s="19"/>
      <c r="BE41" s="19"/>
      <c r="BF41" s="19"/>
      <c r="BG41" s="205"/>
    </row>
    <row r="42" spans="1:59" ht="63" customHeight="1" x14ac:dyDescent="0.2">
      <c r="A42" s="655"/>
      <c r="B42" s="100"/>
      <c r="C42" s="143"/>
      <c r="D42" s="145"/>
      <c r="E42" s="9"/>
      <c r="F42" s="26">
        <v>2</v>
      </c>
      <c r="G42" s="9" t="s">
        <v>374</v>
      </c>
      <c r="H42" s="9" t="s">
        <v>30</v>
      </c>
      <c r="I42" s="120"/>
      <c r="J42" s="120"/>
      <c r="K42" s="120"/>
      <c r="L42" s="120"/>
      <c r="M42" s="120"/>
      <c r="N42" s="120"/>
      <c r="O42" s="120"/>
      <c r="P42" s="120"/>
      <c r="Q42" s="120"/>
      <c r="R42" s="120"/>
      <c r="S42" s="120"/>
      <c r="T42" s="120"/>
      <c r="U42" s="120"/>
      <c r="V42" s="120"/>
      <c r="W42" s="120"/>
      <c r="X42" s="120"/>
      <c r="Y42" s="120"/>
      <c r="Z42" s="120"/>
      <c r="AA42" s="120"/>
      <c r="AB42" s="120"/>
      <c r="AC42" s="178" t="str">
        <f t="shared" si="17"/>
        <v/>
      </c>
      <c r="AD42" s="179" t="str">
        <f t="shared" si="16"/>
        <v/>
      </c>
      <c r="AE42" s="187" t="str">
        <f>IFERROR(VLOOKUP(CONCATENATE(AC42,AD42),Hoja1!$L$4:$M$28,2,FALSE),"")</f>
        <v/>
      </c>
      <c r="AF42" s="26">
        <v>2</v>
      </c>
      <c r="AG42" s="307" t="s">
        <v>70</v>
      </c>
      <c r="AH42" s="139" t="s">
        <v>38</v>
      </c>
      <c r="AI42" s="180">
        <v>15</v>
      </c>
      <c r="AJ42" s="180">
        <v>15</v>
      </c>
      <c r="AK42" s="180">
        <v>15</v>
      </c>
      <c r="AL42" s="180">
        <v>15</v>
      </c>
      <c r="AM42" s="180">
        <v>15</v>
      </c>
      <c r="AN42" s="180">
        <v>0</v>
      </c>
      <c r="AO42" s="180">
        <v>5</v>
      </c>
      <c r="AP42" s="402">
        <f t="shared" si="13"/>
        <v>80</v>
      </c>
      <c r="AQ42" s="404">
        <v>50</v>
      </c>
      <c r="AR42" s="404">
        <f t="shared" si="14"/>
        <v>65</v>
      </c>
      <c r="AS42" s="635"/>
      <c r="AT42" s="633"/>
      <c r="AU42" s="633"/>
      <c r="AV42" s="623"/>
      <c r="AW42" s="623"/>
      <c r="AX42" s="620"/>
      <c r="AY42" s="620"/>
      <c r="AZ42" s="617"/>
      <c r="BA42" s="200"/>
      <c r="BB42" s="19"/>
      <c r="BC42" s="19"/>
      <c r="BD42" s="19"/>
      <c r="BE42" s="19"/>
      <c r="BF42" s="19"/>
      <c r="BG42" s="205"/>
    </row>
    <row r="43" spans="1:59" ht="63" customHeight="1" x14ac:dyDescent="0.2">
      <c r="A43" s="655"/>
      <c r="B43" s="100"/>
      <c r="C43" s="143"/>
      <c r="D43" s="145"/>
      <c r="E43" s="9"/>
      <c r="F43" s="26">
        <v>3</v>
      </c>
      <c r="G43" s="9" t="s">
        <v>375</v>
      </c>
      <c r="H43" s="9" t="s">
        <v>82</v>
      </c>
      <c r="I43" s="120"/>
      <c r="J43" s="120"/>
      <c r="K43" s="120"/>
      <c r="L43" s="120"/>
      <c r="M43" s="120"/>
      <c r="N43" s="120"/>
      <c r="O43" s="120"/>
      <c r="P43" s="120"/>
      <c r="Q43" s="120"/>
      <c r="R43" s="120"/>
      <c r="S43" s="120"/>
      <c r="T43" s="120"/>
      <c r="U43" s="120"/>
      <c r="V43" s="120"/>
      <c r="W43" s="120"/>
      <c r="X43" s="120"/>
      <c r="Y43" s="120"/>
      <c r="Z43" s="120"/>
      <c r="AA43" s="120"/>
      <c r="AB43" s="120"/>
      <c r="AC43" s="178" t="str">
        <f t="shared" si="17"/>
        <v/>
      </c>
      <c r="AD43" s="179" t="str">
        <f t="shared" si="16"/>
        <v/>
      </c>
      <c r="AE43" s="187" t="str">
        <f>IFERROR(VLOOKUP(CONCATENATE(AC43,AD43),Hoja1!$L$4:$M$28,2,FALSE),"")</f>
        <v/>
      </c>
      <c r="AF43" s="26">
        <v>3</v>
      </c>
      <c r="AG43" s="148" t="s">
        <v>71</v>
      </c>
      <c r="AH43" s="139" t="s">
        <v>462</v>
      </c>
      <c r="AI43" s="180">
        <v>15</v>
      </c>
      <c r="AJ43" s="180">
        <v>15</v>
      </c>
      <c r="AK43" s="180">
        <v>15</v>
      </c>
      <c r="AL43" s="180">
        <v>10</v>
      </c>
      <c r="AM43" s="180">
        <v>15</v>
      </c>
      <c r="AN43" s="180">
        <v>15</v>
      </c>
      <c r="AO43" s="180">
        <v>10</v>
      </c>
      <c r="AP43" s="402">
        <f t="shared" si="13"/>
        <v>95</v>
      </c>
      <c r="AQ43" s="404">
        <v>50</v>
      </c>
      <c r="AR43" s="404">
        <f t="shared" si="14"/>
        <v>72.5</v>
      </c>
      <c r="AS43" s="635"/>
      <c r="AT43" s="633"/>
      <c r="AU43" s="633"/>
      <c r="AV43" s="623"/>
      <c r="AW43" s="623"/>
      <c r="AX43" s="620"/>
      <c r="AY43" s="620"/>
      <c r="AZ43" s="617"/>
      <c r="BA43" s="200"/>
      <c r="BB43" s="19"/>
      <c r="BC43" s="19"/>
      <c r="BD43" s="19"/>
      <c r="BE43" s="19"/>
      <c r="BF43" s="19"/>
      <c r="BG43" s="205"/>
    </row>
    <row r="44" spans="1:59" ht="63" customHeight="1" x14ac:dyDescent="0.2">
      <c r="A44" s="655"/>
      <c r="B44" s="100"/>
      <c r="C44" s="143"/>
      <c r="D44" s="145"/>
      <c r="E44" s="9"/>
      <c r="F44" s="26">
        <v>4</v>
      </c>
      <c r="G44" s="9" t="s">
        <v>740</v>
      </c>
      <c r="H44" s="9"/>
      <c r="I44" s="120"/>
      <c r="J44" s="120"/>
      <c r="K44" s="120"/>
      <c r="L44" s="120"/>
      <c r="M44" s="120"/>
      <c r="N44" s="120"/>
      <c r="O44" s="120"/>
      <c r="P44" s="120"/>
      <c r="Q44" s="120"/>
      <c r="R44" s="120"/>
      <c r="S44" s="120"/>
      <c r="T44" s="120"/>
      <c r="U44" s="120"/>
      <c r="V44" s="120"/>
      <c r="W44" s="120"/>
      <c r="X44" s="120"/>
      <c r="Y44" s="120"/>
      <c r="Z44" s="120"/>
      <c r="AA44" s="120"/>
      <c r="AB44" s="120"/>
      <c r="AC44" s="178" t="str">
        <f t="shared" si="17"/>
        <v/>
      </c>
      <c r="AD44" s="179" t="str">
        <f t="shared" si="16"/>
        <v/>
      </c>
      <c r="AE44" s="187" t="str">
        <f>IFERROR(VLOOKUP(CONCATENATE(AC44,AD44),Hoja1!$L$4:$M$28,2,FALSE),"")</f>
        <v/>
      </c>
      <c r="AF44" s="26">
        <v>4</v>
      </c>
      <c r="AG44" s="148" t="s">
        <v>808</v>
      </c>
      <c r="AH44" s="223" t="s">
        <v>582</v>
      </c>
      <c r="AI44" s="297">
        <v>15</v>
      </c>
      <c r="AJ44" s="297">
        <v>15</v>
      </c>
      <c r="AK44" s="297">
        <v>15</v>
      </c>
      <c r="AL44" s="297">
        <v>10</v>
      </c>
      <c r="AM44" s="297">
        <v>15</v>
      </c>
      <c r="AN44" s="297">
        <v>15</v>
      </c>
      <c r="AO44" s="297">
        <v>10</v>
      </c>
      <c r="AP44" s="402">
        <f t="shared" si="13"/>
        <v>95</v>
      </c>
      <c r="AQ44" s="404">
        <v>50</v>
      </c>
      <c r="AR44" s="404">
        <f t="shared" si="14"/>
        <v>72.5</v>
      </c>
      <c r="AS44" s="635"/>
      <c r="AT44" s="633"/>
      <c r="AU44" s="633"/>
      <c r="AV44" s="623"/>
      <c r="AW44" s="623"/>
      <c r="AX44" s="620"/>
      <c r="AY44" s="620"/>
      <c r="AZ44" s="617"/>
      <c r="BA44" s="200"/>
      <c r="BB44" s="19"/>
      <c r="BC44" s="19"/>
      <c r="BD44" s="19"/>
      <c r="BE44" s="19"/>
      <c r="BF44" s="19"/>
      <c r="BG44" s="205"/>
    </row>
    <row r="45" spans="1:59" ht="63" customHeight="1" x14ac:dyDescent="0.2">
      <c r="A45" s="647"/>
      <c r="B45" s="100"/>
      <c r="C45" s="143"/>
      <c r="D45" s="145"/>
      <c r="E45" s="9"/>
      <c r="F45" s="26"/>
      <c r="G45" s="9"/>
      <c r="H45" s="9"/>
      <c r="I45" s="120"/>
      <c r="J45" s="120"/>
      <c r="K45" s="120"/>
      <c r="L45" s="120"/>
      <c r="M45" s="120"/>
      <c r="N45" s="120"/>
      <c r="O45" s="120"/>
      <c r="P45" s="120"/>
      <c r="Q45" s="120"/>
      <c r="R45" s="120"/>
      <c r="S45" s="120"/>
      <c r="T45" s="120"/>
      <c r="U45" s="120"/>
      <c r="V45" s="120"/>
      <c r="W45" s="120"/>
      <c r="X45" s="120"/>
      <c r="Y45" s="120"/>
      <c r="Z45" s="120"/>
      <c r="AA45" s="120"/>
      <c r="AB45" s="120"/>
      <c r="AC45" s="178" t="str">
        <f t="shared" si="17"/>
        <v/>
      </c>
      <c r="AD45" s="179" t="str">
        <f t="shared" si="16"/>
        <v/>
      </c>
      <c r="AE45" s="187" t="str">
        <f>IFERROR(VLOOKUP(CONCATENATE(AC45,AD45),Hoja1!$L$4:$M$28,2,FALSE),"")</f>
        <v/>
      </c>
      <c r="AF45" s="26">
        <v>5</v>
      </c>
      <c r="AG45" s="240" t="s">
        <v>581</v>
      </c>
      <c r="AH45" s="139" t="s">
        <v>462</v>
      </c>
      <c r="AI45" s="180">
        <v>15</v>
      </c>
      <c r="AJ45" s="180">
        <v>15</v>
      </c>
      <c r="AK45" s="180">
        <v>15</v>
      </c>
      <c r="AL45" s="180">
        <v>10</v>
      </c>
      <c r="AM45" s="180">
        <v>15</v>
      </c>
      <c r="AN45" s="180">
        <v>0</v>
      </c>
      <c r="AO45" s="180">
        <v>5</v>
      </c>
      <c r="AP45" s="402">
        <f t="shared" si="13"/>
        <v>75</v>
      </c>
      <c r="AQ45" s="404">
        <v>50</v>
      </c>
      <c r="AR45" s="404">
        <f t="shared" si="14"/>
        <v>62.5</v>
      </c>
      <c r="AS45" s="635"/>
      <c r="AT45" s="633"/>
      <c r="AU45" s="633"/>
      <c r="AV45" s="628"/>
      <c r="AW45" s="628"/>
      <c r="AX45" s="621"/>
      <c r="AY45" s="621"/>
      <c r="AZ45" s="618"/>
      <c r="BA45" s="200"/>
      <c r="BB45" s="19"/>
      <c r="BC45" s="19"/>
      <c r="BD45" s="19"/>
      <c r="BE45" s="19"/>
      <c r="BF45" s="19"/>
      <c r="BG45" s="205"/>
    </row>
    <row r="46" spans="1:59" ht="69.75" customHeight="1" x14ac:dyDescent="0.2">
      <c r="A46" s="646" t="s">
        <v>467</v>
      </c>
      <c r="B46" s="139" t="s">
        <v>29</v>
      </c>
      <c r="C46" s="464" t="s">
        <v>151</v>
      </c>
      <c r="D46" s="26">
        <v>2</v>
      </c>
      <c r="E46" s="339" t="s">
        <v>79</v>
      </c>
      <c r="F46" s="26">
        <v>1</v>
      </c>
      <c r="G46" s="309" t="s">
        <v>741</v>
      </c>
      <c r="H46" s="9" t="s">
        <v>377</v>
      </c>
      <c r="I46" s="120">
        <v>3</v>
      </c>
      <c r="J46" s="120">
        <v>3</v>
      </c>
      <c r="K46" s="120">
        <v>3</v>
      </c>
      <c r="L46" s="120">
        <v>3</v>
      </c>
      <c r="M46" s="120"/>
      <c r="N46" s="120"/>
      <c r="O46" s="120"/>
      <c r="P46" s="120"/>
      <c r="Q46" s="120"/>
      <c r="R46" s="120"/>
      <c r="S46" s="120">
        <v>3</v>
      </c>
      <c r="T46" s="120">
        <v>2</v>
      </c>
      <c r="U46" s="120">
        <v>3</v>
      </c>
      <c r="V46" s="120">
        <v>3</v>
      </c>
      <c r="W46" s="120"/>
      <c r="X46" s="120"/>
      <c r="Y46" s="120"/>
      <c r="Z46" s="120"/>
      <c r="AA46" s="120"/>
      <c r="AB46" s="120"/>
      <c r="AC46" s="178">
        <f t="shared" si="17"/>
        <v>3</v>
      </c>
      <c r="AD46" s="179">
        <f t="shared" si="16"/>
        <v>3</v>
      </c>
      <c r="AE46" s="187" t="str">
        <f>IFERROR(VLOOKUP(CONCATENATE(AC46,AD46),Hoja1!$L$4:$M$28,2,FALSE),"")</f>
        <v>Alto</v>
      </c>
      <c r="AF46" s="26">
        <v>1</v>
      </c>
      <c r="AG46" s="308" t="s">
        <v>595</v>
      </c>
      <c r="AH46" s="139" t="s">
        <v>38</v>
      </c>
      <c r="AI46" s="180">
        <v>15</v>
      </c>
      <c r="AJ46" s="180">
        <v>15</v>
      </c>
      <c r="AK46" s="180">
        <v>0</v>
      </c>
      <c r="AL46" s="180">
        <v>15</v>
      </c>
      <c r="AM46" s="180">
        <v>0</v>
      </c>
      <c r="AN46" s="180">
        <v>0</v>
      </c>
      <c r="AO46" s="180">
        <v>5</v>
      </c>
      <c r="AP46" s="402">
        <f t="shared" si="13"/>
        <v>50</v>
      </c>
      <c r="AQ46" s="404">
        <v>50</v>
      </c>
      <c r="AR46" s="404">
        <f t="shared" si="14"/>
        <v>50</v>
      </c>
      <c r="AS46" s="637">
        <f>AVERAGE(AR46:AR48)</f>
        <v>83.333333333333329</v>
      </c>
      <c r="AT46" s="633" t="s">
        <v>347</v>
      </c>
      <c r="AU46" s="633" t="s">
        <v>346</v>
      </c>
      <c r="AV46" s="630">
        <v>0</v>
      </c>
      <c r="AW46" s="630">
        <v>1</v>
      </c>
      <c r="AX46" s="619">
        <f t="shared" si="9"/>
        <v>3</v>
      </c>
      <c r="AY46" s="619">
        <f t="shared" si="10"/>
        <v>2</v>
      </c>
      <c r="AZ46" s="616" t="str">
        <f>+IFERROR(VLOOKUP(CONCATENATE(AX46,AY46),Hoja1!$L$4:$M$28,2,FALSE),"")</f>
        <v>Moderado</v>
      </c>
      <c r="BA46" s="200"/>
      <c r="BB46" s="19"/>
      <c r="BC46" s="19"/>
      <c r="BD46" s="19"/>
      <c r="BE46" s="19"/>
      <c r="BF46" s="19"/>
      <c r="BG46" s="205"/>
    </row>
    <row r="47" spans="1:59" ht="62.25" customHeight="1" x14ac:dyDescent="0.2">
      <c r="A47" s="655"/>
      <c r="B47" s="100"/>
      <c r="C47" s="143"/>
      <c r="D47" s="145"/>
      <c r="E47" s="140"/>
      <c r="F47" s="26">
        <v>2</v>
      </c>
      <c r="G47" s="148" t="s">
        <v>376</v>
      </c>
      <c r="H47" s="9" t="s">
        <v>75</v>
      </c>
      <c r="I47" s="120"/>
      <c r="J47" s="120"/>
      <c r="K47" s="120"/>
      <c r="L47" s="120"/>
      <c r="M47" s="120"/>
      <c r="N47" s="120"/>
      <c r="O47" s="120"/>
      <c r="P47" s="120"/>
      <c r="Q47" s="120"/>
      <c r="R47" s="120"/>
      <c r="S47" s="120"/>
      <c r="T47" s="120"/>
      <c r="U47" s="120"/>
      <c r="V47" s="120"/>
      <c r="W47" s="120"/>
      <c r="X47" s="120"/>
      <c r="Y47" s="120"/>
      <c r="Z47" s="120"/>
      <c r="AA47" s="120"/>
      <c r="AB47" s="120"/>
      <c r="AC47" s="178" t="str">
        <f t="shared" si="17"/>
        <v/>
      </c>
      <c r="AD47" s="179" t="str">
        <f t="shared" si="16"/>
        <v/>
      </c>
      <c r="AE47" s="187" t="str">
        <f>IFERROR(VLOOKUP(CONCATENATE(AC47,AD47),Hoja1!$L$4:$M$28,2,FALSE),"")</f>
        <v/>
      </c>
      <c r="AF47" s="26">
        <v>2</v>
      </c>
      <c r="AG47" s="9" t="s">
        <v>596</v>
      </c>
      <c r="AH47" s="139" t="s">
        <v>38</v>
      </c>
      <c r="AI47" s="180">
        <v>15</v>
      </c>
      <c r="AJ47" s="180">
        <v>15</v>
      </c>
      <c r="AK47" s="180">
        <v>15</v>
      </c>
      <c r="AL47" s="180">
        <v>15</v>
      </c>
      <c r="AM47" s="180">
        <v>15</v>
      </c>
      <c r="AN47" s="180">
        <v>15</v>
      </c>
      <c r="AO47" s="180">
        <v>10</v>
      </c>
      <c r="AP47" s="402">
        <f t="shared" si="13"/>
        <v>100</v>
      </c>
      <c r="AQ47" s="404">
        <v>100</v>
      </c>
      <c r="AR47" s="404">
        <f t="shared" si="14"/>
        <v>100</v>
      </c>
      <c r="AS47" s="637"/>
      <c r="AT47" s="633"/>
      <c r="AU47" s="633"/>
      <c r="AV47" s="623"/>
      <c r="AW47" s="623"/>
      <c r="AX47" s="620"/>
      <c r="AY47" s="620"/>
      <c r="AZ47" s="617"/>
      <c r="BA47" s="200"/>
      <c r="BB47" s="19"/>
      <c r="BC47" s="19"/>
      <c r="BD47" s="19"/>
      <c r="BE47" s="19"/>
      <c r="BF47" s="19"/>
      <c r="BG47" s="205"/>
    </row>
    <row r="48" spans="1:59" ht="76.5" customHeight="1" x14ac:dyDescent="0.2">
      <c r="A48" s="655"/>
      <c r="B48" s="100"/>
      <c r="C48" s="143"/>
      <c r="D48" s="145"/>
      <c r="E48" s="140"/>
      <c r="F48" s="26">
        <v>3</v>
      </c>
      <c r="G48" s="310" t="s">
        <v>742</v>
      </c>
      <c r="H48" s="9"/>
      <c r="I48" s="120"/>
      <c r="J48" s="120"/>
      <c r="K48" s="120"/>
      <c r="L48" s="120"/>
      <c r="M48" s="120"/>
      <c r="N48" s="120"/>
      <c r="O48" s="120"/>
      <c r="P48" s="120"/>
      <c r="Q48" s="120"/>
      <c r="R48" s="120"/>
      <c r="S48" s="120"/>
      <c r="T48" s="120"/>
      <c r="U48" s="120"/>
      <c r="V48" s="120"/>
      <c r="W48" s="120"/>
      <c r="X48" s="120"/>
      <c r="Y48" s="120"/>
      <c r="Z48" s="120"/>
      <c r="AA48" s="120"/>
      <c r="AB48" s="120"/>
      <c r="AC48" s="178" t="str">
        <f t="shared" si="17"/>
        <v/>
      </c>
      <c r="AD48" s="179" t="str">
        <f t="shared" si="16"/>
        <v/>
      </c>
      <c r="AE48" s="187" t="str">
        <f>IFERROR(VLOOKUP(CONCATENATE(AC48,AD48),Hoja1!$L$4:$M$28,2,FALSE),"")</f>
        <v/>
      </c>
      <c r="AF48" s="26">
        <v>3</v>
      </c>
      <c r="AG48" s="306" t="s">
        <v>597</v>
      </c>
      <c r="AH48" s="139" t="s">
        <v>38</v>
      </c>
      <c r="AI48" s="180">
        <v>15</v>
      </c>
      <c r="AJ48" s="180">
        <v>15</v>
      </c>
      <c r="AK48" s="180">
        <v>15</v>
      </c>
      <c r="AL48" s="180">
        <v>15</v>
      </c>
      <c r="AM48" s="180">
        <v>15</v>
      </c>
      <c r="AN48" s="180">
        <v>15</v>
      </c>
      <c r="AO48" s="180">
        <v>10</v>
      </c>
      <c r="AP48" s="402">
        <f t="shared" si="13"/>
        <v>100</v>
      </c>
      <c r="AQ48" s="404">
        <v>100</v>
      </c>
      <c r="AR48" s="404">
        <f t="shared" si="14"/>
        <v>100</v>
      </c>
      <c r="AS48" s="637"/>
      <c r="AT48" s="633"/>
      <c r="AU48" s="633"/>
      <c r="AV48" s="628"/>
      <c r="AW48" s="628"/>
      <c r="AX48" s="621"/>
      <c r="AY48" s="621"/>
      <c r="AZ48" s="618"/>
      <c r="BA48" s="200"/>
      <c r="BB48" s="19"/>
      <c r="BC48" s="19"/>
      <c r="BD48" s="19"/>
      <c r="BE48" s="19"/>
      <c r="BF48" s="19"/>
      <c r="BG48" s="205"/>
    </row>
    <row r="49" spans="1:61" ht="89.25" customHeight="1" x14ac:dyDescent="0.2">
      <c r="A49" s="646" t="s">
        <v>467</v>
      </c>
      <c r="B49" s="139" t="s">
        <v>29</v>
      </c>
      <c r="C49" s="464" t="s">
        <v>152</v>
      </c>
      <c r="D49" s="26">
        <v>3</v>
      </c>
      <c r="E49" s="119" t="s">
        <v>87</v>
      </c>
      <c r="F49" s="26">
        <v>1</v>
      </c>
      <c r="G49" s="148" t="s">
        <v>743</v>
      </c>
      <c r="H49" s="9" t="s">
        <v>86</v>
      </c>
      <c r="I49" s="120">
        <v>3</v>
      </c>
      <c r="J49" s="120">
        <v>3</v>
      </c>
      <c r="K49" s="120">
        <v>3</v>
      </c>
      <c r="L49" s="120">
        <v>4</v>
      </c>
      <c r="M49" s="120"/>
      <c r="N49" s="120"/>
      <c r="O49" s="120"/>
      <c r="P49" s="120"/>
      <c r="Q49" s="120"/>
      <c r="R49" s="120"/>
      <c r="S49" s="120">
        <v>3</v>
      </c>
      <c r="T49" s="120">
        <v>3</v>
      </c>
      <c r="U49" s="120">
        <v>3</v>
      </c>
      <c r="V49" s="120">
        <v>2</v>
      </c>
      <c r="W49" s="120"/>
      <c r="X49" s="120"/>
      <c r="Y49" s="120"/>
      <c r="Z49" s="120"/>
      <c r="AA49" s="120"/>
      <c r="AB49" s="120"/>
      <c r="AC49" s="178">
        <f t="shared" si="17"/>
        <v>3</v>
      </c>
      <c r="AD49" s="179">
        <f t="shared" si="16"/>
        <v>3</v>
      </c>
      <c r="AE49" s="187" t="str">
        <f>IFERROR(VLOOKUP(CONCATENATE(AC49,AD49),Hoja1!$L$4:$M$28,2,FALSE),"")</f>
        <v>Alto</v>
      </c>
      <c r="AF49" s="26">
        <v>1</v>
      </c>
      <c r="AG49" s="148" t="s">
        <v>613</v>
      </c>
      <c r="AH49" s="139" t="s">
        <v>38</v>
      </c>
      <c r="AI49" s="180">
        <v>15</v>
      </c>
      <c r="AJ49" s="180">
        <v>15</v>
      </c>
      <c r="AK49" s="180">
        <v>15</v>
      </c>
      <c r="AL49" s="180">
        <v>15</v>
      </c>
      <c r="AM49" s="180">
        <v>15</v>
      </c>
      <c r="AN49" s="180">
        <v>0</v>
      </c>
      <c r="AO49" s="180">
        <v>5</v>
      </c>
      <c r="AP49" s="402">
        <f t="shared" si="13"/>
        <v>80</v>
      </c>
      <c r="AQ49" s="404">
        <v>50</v>
      </c>
      <c r="AR49" s="404">
        <f t="shared" si="14"/>
        <v>65</v>
      </c>
      <c r="AS49" s="637">
        <f>AVERAGE(AR49:AR51)</f>
        <v>75</v>
      </c>
      <c r="AT49" s="633" t="s">
        <v>346</v>
      </c>
      <c r="AU49" s="633" t="s">
        <v>346</v>
      </c>
      <c r="AV49" s="630">
        <v>1</v>
      </c>
      <c r="AW49" s="630">
        <v>1</v>
      </c>
      <c r="AX49" s="619">
        <f t="shared" si="9"/>
        <v>2</v>
      </c>
      <c r="AY49" s="619">
        <f t="shared" si="10"/>
        <v>2</v>
      </c>
      <c r="AZ49" s="616" t="str">
        <f>+IFERROR(VLOOKUP(CONCATENATE(AX49,AY49),Hoja1!$L$4:$M$28,2,FALSE),"")</f>
        <v>Bajo</v>
      </c>
      <c r="BA49" s="200"/>
      <c r="BB49" s="19"/>
      <c r="BC49" s="19"/>
      <c r="BD49" s="19"/>
      <c r="BE49" s="19"/>
      <c r="BF49" s="19"/>
      <c r="BG49" s="205"/>
    </row>
    <row r="50" spans="1:61" ht="50.25" customHeight="1" x14ac:dyDescent="0.2">
      <c r="A50" s="655"/>
      <c r="B50" s="100"/>
      <c r="C50" s="193"/>
      <c r="D50" s="145"/>
      <c r="E50" s="9"/>
      <c r="F50" s="26">
        <v>2</v>
      </c>
      <c r="G50" s="148" t="s">
        <v>379</v>
      </c>
      <c r="H50" s="9" t="s">
        <v>88</v>
      </c>
      <c r="I50" s="120"/>
      <c r="J50" s="120"/>
      <c r="K50" s="120"/>
      <c r="L50" s="120"/>
      <c r="M50" s="120"/>
      <c r="N50" s="120"/>
      <c r="O50" s="120"/>
      <c r="P50" s="120"/>
      <c r="Q50" s="120"/>
      <c r="R50" s="120"/>
      <c r="S50" s="120"/>
      <c r="T50" s="120"/>
      <c r="U50" s="120"/>
      <c r="V50" s="120"/>
      <c r="W50" s="120"/>
      <c r="X50" s="120"/>
      <c r="Y50" s="120"/>
      <c r="Z50" s="120"/>
      <c r="AA50" s="120"/>
      <c r="AB50" s="120"/>
      <c r="AC50" s="178" t="str">
        <f t="shared" si="17"/>
        <v/>
      </c>
      <c r="AD50" s="179" t="str">
        <f t="shared" si="16"/>
        <v/>
      </c>
      <c r="AE50" s="187" t="str">
        <f>IFERROR(VLOOKUP(CONCATENATE(AC50,AD50),Hoja1!$L$4:$M$28,2,FALSE),"")</f>
        <v/>
      </c>
      <c r="AF50" s="26">
        <v>2</v>
      </c>
      <c r="AG50" s="320" t="s">
        <v>587</v>
      </c>
      <c r="AH50" s="139" t="s">
        <v>38</v>
      </c>
      <c r="AI50" s="318">
        <v>15</v>
      </c>
      <c r="AJ50" s="318">
        <v>15</v>
      </c>
      <c r="AK50" s="318">
        <v>15</v>
      </c>
      <c r="AL50" s="318">
        <v>15</v>
      </c>
      <c r="AM50" s="318">
        <v>15</v>
      </c>
      <c r="AN50" s="318">
        <v>15</v>
      </c>
      <c r="AO50" s="318">
        <v>5</v>
      </c>
      <c r="AP50" s="402">
        <f t="shared" si="13"/>
        <v>95</v>
      </c>
      <c r="AQ50" s="404">
        <v>50</v>
      </c>
      <c r="AR50" s="404">
        <f t="shared" si="14"/>
        <v>72.5</v>
      </c>
      <c r="AS50" s="637"/>
      <c r="AT50" s="633"/>
      <c r="AU50" s="633"/>
      <c r="AV50" s="623"/>
      <c r="AW50" s="623"/>
      <c r="AX50" s="620"/>
      <c r="AY50" s="620"/>
      <c r="AZ50" s="617"/>
      <c r="BA50" s="200"/>
      <c r="BB50" s="19"/>
      <c r="BC50" s="19"/>
      <c r="BD50" s="19"/>
      <c r="BE50" s="19"/>
      <c r="BF50" s="19"/>
      <c r="BG50" s="205"/>
    </row>
    <row r="51" spans="1:61" ht="73.5" customHeight="1" x14ac:dyDescent="0.2">
      <c r="A51" s="655"/>
      <c r="B51" s="100"/>
      <c r="C51" s="193"/>
      <c r="D51" s="145"/>
      <c r="E51" s="9"/>
      <c r="F51" s="26">
        <v>3</v>
      </c>
      <c r="G51" s="148" t="s">
        <v>378</v>
      </c>
      <c r="H51" s="9"/>
      <c r="I51" s="120"/>
      <c r="J51" s="120"/>
      <c r="K51" s="120"/>
      <c r="L51" s="120"/>
      <c r="M51" s="120"/>
      <c r="N51" s="120"/>
      <c r="O51" s="120"/>
      <c r="P51" s="120"/>
      <c r="Q51" s="120"/>
      <c r="R51" s="120"/>
      <c r="S51" s="120"/>
      <c r="T51" s="120"/>
      <c r="U51" s="120"/>
      <c r="V51" s="120"/>
      <c r="W51" s="120"/>
      <c r="X51" s="120"/>
      <c r="Y51" s="120"/>
      <c r="Z51" s="120"/>
      <c r="AA51" s="120"/>
      <c r="AB51" s="120"/>
      <c r="AC51" s="178" t="str">
        <f t="shared" si="17"/>
        <v/>
      </c>
      <c r="AD51" s="179" t="str">
        <f t="shared" si="16"/>
        <v/>
      </c>
      <c r="AE51" s="187" t="str">
        <f>IFERROR(VLOOKUP(CONCATENATE(AC51,AD51),Hoja1!$L$4:$M$28,2,FALSE),"")</f>
        <v/>
      </c>
      <c r="AF51" s="26">
        <v>3</v>
      </c>
      <c r="AG51" s="258" t="s">
        <v>607</v>
      </c>
      <c r="AH51" s="19" t="s">
        <v>462</v>
      </c>
      <c r="AI51" s="318">
        <v>15</v>
      </c>
      <c r="AJ51" s="318">
        <v>15</v>
      </c>
      <c r="AK51" s="318">
        <v>15</v>
      </c>
      <c r="AL51" s="318">
        <v>10</v>
      </c>
      <c r="AM51" s="318">
        <v>15</v>
      </c>
      <c r="AN51" s="318">
        <v>0</v>
      </c>
      <c r="AO51" s="318">
        <v>5</v>
      </c>
      <c r="AP51" s="402">
        <f t="shared" si="13"/>
        <v>75</v>
      </c>
      <c r="AQ51" s="404">
        <v>100</v>
      </c>
      <c r="AR51" s="404">
        <f t="shared" si="14"/>
        <v>87.5</v>
      </c>
      <c r="AS51" s="637"/>
      <c r="AT51" s="633"/>
      <c r="AU51" s="633"/>
      <c r="AV51" s="628"/>
      <c r="AW51" s="628"/>
      <c r="AX51" s="621"/>
      <c r="AY51" s="621"/>
      <c r="AZ51" s="618"/>
      <c r="BA51" s="200"/>
      <c r="BB51" s="19"/>
      <c r="BC51" s="19"/>
      <c r="BD51" s="19"/>
      <c r="BE51" s="19"/>
      <c r="BF51" s="19"/>
      <c r="BG51" s="205"/>
    </row>
    <row r="52" spans="1:61" ht="96" customHeight="1" x14ac:dyDescent="0.2">
      <c r="A52" s="646" t="s">
        <v>74</v>
      </c>
      <c r="B52" s="139" t="s">
        <v>29</v>
      </c>
      <c r="C52" s="464" t="s">
        <v>153</v>
      </c>
      <c r="D52" s="26">
        <v>4</v>
      </c>
      <c r="E52" s="119" t="s">
        <v>89</v>
      </c>
      <c r="F52" s="26">
        <v>1</v>
      </c>
      <c r="G52" s="9" t="s">
        <v>380</v>
      </c>
      <c r="H52" s="9" t="s">
        <v>86</v>
      </c>
      <c r="I52" s="120">
        <v>3</v>
      </c>
      <c r="J52" s="120">
        <v>3</v>
      </c>
      <c r="K52" s="120">
        <v>3</v>
      </c>
      <c r="L52" s="120">
        <v>3</v>
      </c>
      <c r="M52" s="120"/>
      <c r="N52" s="120"/>
      <c r="O52" s="120"/>
      <c r="P52" s="120"/>
      <c r="Q52" s="120"/>
      <c r="R52" s="120"/>
      <c r="S52" s="120">
        <v>3</v>
      </c>
      <c r="T52" s="120">
        <v>3</v>
      </c>
      <c r="U52" s="120">
        <v>3</v>
      </c>
      <c r="V52" s="120">
        <v>2</v>
      </c>
      <c r="W52" s="120"/>
      <c r="X52" s="120"/>
      <c r="Y52" s="120"/>
      <c r="Z52" s="120"/>
      <c r="AA52" s="120"/>
      <c r="AB52" s="120"/>
      <c r="AC52" s="178">
        <f t="shared" si="17"/>
        <v>3</v>
      </c>
      <c r="AD52" s="179">
        <f t="shared" ref="AD52:AD68" si="18">IFERROR(ROUND(AVERAGE(S52:AB52),0),"")</f>
        <v>3</v>
      </c>
      <c r="AE52" s="187" t="str">
        <f>IFERROR(VLOOKUP(CONCATENATE(AC52,AD52),Hoja1!$L$4:$M$28,2,FALSE),"")</f>
        <v>Alto</v>
      </c>
      <c r="AF52" s="2">
        <v>1</v>
      </c>
      <c r="AG52" s="311" t="s">
        <v>598</v>
      </c>
      <c r="AH52" s="19" t="s">
        <v>38</v>
      </c>
      <c r="AI52" s="180">
        <v>15</v>
      </c>
      <c r="AJ52" s="180">
        <v>15</v>
      </c>
      <c r="AK52" s="180">
        <v>15</v>
      </c>
      <c r="AL52" s="180">
        <v>15</v>
      </c>
      <c r="AM52" s="180">
        <v>15</v>
      </c>
      <c r="AN52" s="180">
        <v>15</v>
      </c>
      <c r="AO52" s="180">
        <v>10</v>
      </c>
      <c r="AP52" s="402">
        <f t="shared" si="13"/>
        <v>100</v>
      </c>
      <c r="AQ52" s="404">
        <v>100</v>
      </c>
      <c r="AR52" s="404">
        <f t="shared" si="14"/>
        <v>100</v>
      </c>
      <c r="AS52" s="637">
        <f>AVERAGE(AR52:AR56)</f>
        <v>81.5</v>
      </c>
      <c r="AT52" s="633" t="s">
        <v>346</v>
      </c>
      <c r="AU52" s="633" t="s">
        <v>348</v>
      </c>
      <c r="AV52" s="630">
        <v>1</v>
      </c>
      <c r="AW52" s="630">
        <v>0</v>
      </c>
      <c r="AX52" s="619">
        <f t="shared" si="9"/>
        <v>2</v>
      </c>
      <c r="AY52" s="619">
        <f t="shared" si="10"/>
        <v>3</v>
      </c>
      <c r="AZ52" s="616" t="str">
        <f>+IFERROR(VLOOKUP(CONCATENATE(AX52,AY52),Hoja1!$L$4:$M$28,2,FALSE),"")</f>
        <v>Moderado</v>
      </c>
      <c r="BA52" s="200"/>
      <c r="BB52" s="19"/>
      <c r="BC52" s="19"/>
      <c r="BD52" s="19"/>
      <c r="BE52" s="19"/>
      <c r="BF52" s="19"/>
      <c r="BG52" s="205"/>
    </row>
    <row r="53" spans="1:61" ht="61.5" customHeight="1" x14ac:dyDescent="0.2">
      <c r="A53" s="655"/>
      <c r="B53" s="100"/>
      <c r="C53" s="143"/>
      <c r="D53" s="145"/>
      <c r="E53" s="9"/>
      <c r="F53" s="26">
        <v>2</v>
      </c>
      <c r="G53" s="9" t="s">
        <v>381</v>
      </c>
      <c r="H53" s="9" t="s">
        <v>76</v>
      </c>
      <c r="I53" s="120"/>
      <c r="J53" s="120"/>
      <c r="K53" s="120"/>
      <c r="L53" s="120"/>
      <c r="M53" s="120"/>
      <c r="N53" s="120"/>
      <c r="O53" s="120"/>
      <c r="P53" s="120"/>
      <c r="Q53" s="120"/>
      <c r="R53" s="120"/>
      <c r="S53" s="120"/>
      <c r="T53" s="120"/>
      <c r="U53" s="120"/>
      <c r="V53" s="120"/>
      <c r="W53" s="120"/>
      <c r="X53" s="120"/>
      <c r="Y53" s="120"/>
      <c r="Z53" s="120"/>
      <c r="AA53" s="120"/>
      <c r="AB53" s="120"/>
      <c r="AC53" s="178" t="str">
        <f t="shared" si="17"/>
        <v/>
      </c>
      <c r="AD53" s="179" t="str">
        <f t="shared" si="18"/>
        <v/>
      </c>
      <c r="AE53" s="187" t="str">
        <f>IFERROR(VLOOKUP(CONCATENATE(AC53,AD53),Hoja1!$L$4:$M$28,2,FALSE),"")</f>
        <v/>
      </c>
      <c r="AF53" s="2">
        <v>2</v>
      </c>
      <c r="AG53" s="9" t="s">
        <v>599</v>
      </c>
      <c r="AH53" s="19" t="s">
        <v>462</v>
      </c>
      <c r="AI53" s="180">
        <v>15</v>
      </c>
      <c r="AJ53" s="180">
        <v>15</v>
      </c>
      <c r="AK53" s="180">
        <v>0</v>
      </c>
      <c r="AL53" s="180">
        <v>10</v>
      </c>
      <c r="AM53" s="180">
        <v>15</v>
      </c>
      <c r="AN53" s="180">
        <v>15</v>
      </c>
      <c r="AO53" s="180">
        <v>10</v>
      </c>
      <c r="AP53" s="402">
        <f t="shared" si="13"/>
        <v>80</v>
      </c>
      <c r="AQ53" s="404">
        <v>50</v>
      </c>
      <c r="AR53" s="404">
        <f t="shared" si="14"/>
        <v>65</v>
      </c>
      <c r="AS53" s="637"/>
      <c r="AT53" s="633"/>
      <c r="AU53" s="633"/>
      <c r="AV53" s="623"/>
      <c r="AW53" s="623"/>
      <c r="AX53" s="620"/>
      <c r="AY53" s="620"/>
      <c r="AZ53" s="617"/>
      <c r="BA53" s="200"/>
      <c r="BB53" s="19"/>
      <c r="BC53" s="19"/>
      <c r="BD53" s="19"/>
      <c r="BE53" s="19"/>
      <c r="BF53" s="19"/>
      <c r="BG53" s="205"/>
    </row>
    <row r="54" spans="1:61" ht="80.25" customHeight="1" x14ac:dyDescent="0.2">
      <c r="A54" s="655"/>
      <c r="B54" s="100"/>
      <c r="C54" s="143"/>
      <c r="D54" s="145"/>
      <c r="E54" s="9"/>
      <c r="F54" s="26">
        <v>3</v>
      </c>
      <c r="G54" s="9" t="s">
        <v>378</v>
      </c>
      <c r="H54" s="9" t="s">
        <v>90</v>
      </c>
      <c r="I54" s="120"/>
      <c r="J54" s="120"/>
      <c r="K54" s="120"/>
      <c r="L54" s="120"/>
      <c r="M54" s="120"/>
      <c r="N54" s="120"/>
      <c r="O54" s="120"/>
      <c r="P54" s="120"/>
      <c r="Q54" s="120"/>
      <c r="R54" s="120"/>
      <c r="S54" s="120"/>
      <c r="T54" s="120"/>
      <c r="U54" s="120"/>
      <c r="V54" s="120"/>
      <c r="W54" s="120"/>
      <c r="X54" s="120"/>
      <c r="Y54" s="120"/>
      <c r="Z54" s="120"/>
      <c r="AA54" s="120"/>
      <c r="AB54" s="120"/>
      <c r="AC54" s="178" t="str">
        <f t="shared" si="17"/>
        <v/>
      </c>
      <c r="AD54" s="179" t="str">
        <f t="shared" si="18"/>
        <v/>
      </c>
      <c r="AE54" s="187" t="str">
        <f>IFERROR(VLOOKUP(CONCATENATE(AC54,AD54),Hoja1!$L$4:$M$28,2,FALSE),"")</f>
        <v/>
      </c>
      <c r="AF54" s="2">
        <v>3</v>
      </c>
      <c r="AG54" s="258" t="s">
        <v>607</v>
      </c>
      <c r="AH54" s="19" t="s">
        <v>462</v>
      </c>
      <c r="AI54" s="318">
        <v>15</v>
      </c>
      <c r="AJ54" s="318">
        <v>15</v>
      </c>
      <c r="AK54" s="318">
        <v>15</v>
      </c>
      <c r="AL54" s="318">
        <v>10</v>
      </c>
      <c r="AM54" s="318">
        <v>15</v>
      </c>
      <c r="AN54" s="318">
        <v>0</v>
      </c>
      <c r="AO54" s="318">
        <v>5</v>
      </c>
      <c r="AP54" s="402">
        <f t="shared" si="13"/>
        <v>75</v>
      </c>
      <c r="AQ54" s="404">
        <v>100</v>
      </c>
      <c r="AR54" s="404">
        <f t="shared" si="14"/>
        <v>87.5</v>
      </c>
      <c r="AS54" s="637"/>
      <c r="AT54" s="633"/>
      <c r="AU54" s="633"/>
      <c r="AV54" s="623"/>
      <c r="AW54" s="623"/>
      <c r="AX54" s="620"/>
      <c r="AY54" s="620"/>
      <c r="AZ54" s="617"/>
      <c r="BA54" s="200"/>
      <c r="BB54" s="19"/>
      <c r="BC54" s="19"/>
      <c r="BD54" s="19"/>
      <c r="BE54" s="19"/>
      <c r="BF54" s="19"/>
      <c r="BG54" s="205"/>
    </row>
    <row r="55" spans="1:61" ht="58.5" customHeight="1" x14ac:dyDescent="0.2">
      <c r="A55" s="655"/>
      <c r="B55" s="100"/>
      <c r="C55" s="143"/>
      <c r="D55" s="145"/>
      <c r="E55" s="9"/>
      <c r="F55" s="26">
        <v>4</v>
      </c>
      <c r="G55" s="9" t="s">
        <v>382</v>
      </c>
      <c r="H55" s="340" t="s">
        <v>55</v>
      </c>
      <c r="I55" s="120"/>
      <c r="J55" s="120"/>
      <c r="K55" s="120"/>
      <c r="L55" s="120"/>
      <c r="M55" s="120"/>
      <c r="N55" s="120"/>
      <c r="O55" s="120"/>
      <c r="P55" s="120"/>
      <c r="Q55" s="120"/>
      <c r="R55" s="120"/>
      <c r="S55" s="120"/>
      <c r="T55" s="120"/>
      <c r="U55" s="120"/>
      <c r="V55" s="120"/>
      <c r="W55" s="120"/>
      <c r="X55" s="120"/>
      <c r="Y55" s="120"/>
      <c r="Z55" s="120"/>
      <c r="AA55" s="120"/>
      <c r="AB55" s="120"/>
      <c r="AC55" s="178" t="str">
        <f t="shared" si="17"/>
        <v/>
      </c>
      <c r="AD55" s="179" t="str">
        <f t="shared" si="18"/>
        <v/>
      </c>
      <c r="AE55" s="187" t="str">
        <f>IFERROR(VLOOKUP(CONCATENATE(AC55,AD55),Hoja1!$L$4:$M$28,2,FALSE),"")</f>
        <v/>
      </c>
      <c r="AF55" s="2">
        <v>4</v>
      </c>
      <c r="AG55" s="306" t="s">
        <v>600</v>
      </c>
      <c r="AH55" s="19" t="s">
        <v>38</v>
      </c>
      <c r="AI55" s="180">
        <v>15</v>
      </c>
      <c r="AJ55" s="180">
        <v>15</v>
      </c>
      <c r="AK55" s="180">
        <v>15</v>
      </c>
      <c r="AL55" s="180">
        <v>10</v>
      </c>
      <c r="AM55" s="180">
        <v>0</v>
      </c>
      <c r="AN55" s="180">
        <v>0</v>
      </c>
      <c r="AO55" s="180">
        <v>5</v>
      </c>
      <c r="AP55" s="402">
        <f t="shared" si="13"/>
        <v>60</v>
      </c>
      <c r="AQ55" s="404">
        <v>50</v>
      </c>
      <c r="AR55" s="404">
        <f t="shared" si="14"/>
        <v>55</v>
      </c>
      <c r="AS55" s="637"/>
      <c r="AT55" s="633"/>
      <c r="AU55" s="633"/>
      <c r="AV55" s="623"/>
      <c r="AW55" s="623"/>
      <c r="AX55" s="620"/>
      <c r="AY55" s="620"/>
      <c r="AZ55" s="617"/>
      <c r="BA55" s="200"/>
      <c r="BB55" s="19"/>
      <c r="BC55" s="19"/>
      <c r="BD55" s="19"/>
      <c r="BE55" s="19"/>
      <c r="BF55" s="19"/>
      <c r="BG55" s="205"/>
    </row>
    <row r="56" spans="1:61" ht="76.5" customHeight="1" x14ac:dyDescent="0.2">
      <c r="A56" s="655"/>
      <c r="B56" s="100"/>
      <c r="C56" s="143"/>
      <c r="D56" s="145"/>
      <c r="E56" s="9"/>
      <c r="F56" s="26">
        <v>5</v>
      </c>
      <c r="G56" s="9" t="s">
        <v>601</v>
      </c>
      <c r="H56" s="9"/>
      <c r="I56" s="120"/>
      <c r="J56" s="120"/>
      <c r="K56" s="120"/>
      <c r="L56" s="120"/>
      <c r="M56" s="120"/>
      <c r="N56" s="120"/>
      <c r="O56" s="120"/>
      <c r="P56" s="120"/>
      <c r="Q56" s="120"/>
      <c r="R56" s="120"/>
      <c r="S56" s="120"/>
      <c r="T56" s="120"/>
      <c r="U56" s="120"/>
      <c r="V56" s="120"/>
      <c r="W56" s="120"/>
      <c r="X56" s="120"/>
      <c r="Y56" s="120"/>
      <c r="Z56" s="120"/>
      <c r="AA56" s="120"/>
      <c r="AB56" s="120"/>
      <c r="AC56" s="178" t="str">
        <f t="shared" si="17"/>
        <v/>
      </c>
      <c r="AD56" s="179" t="str">
        <f t="shared" si="18"/>
        <v/>
      </c>
      <c r="AE56" s="187" t="str">
        <f>IFERROR(VLOOKUP(CONCATENATE(AC56,AD56),Hoja1!$L$4:$M$28,2,FALSE),"")</f>
        <v/>
      </c>
      <c r="AF56" s="2">
        <v>5</v>
      </c>
      <c r="AG56" s="312" t="s">
        <v>602</v>
      </c>
      <c r="AH56" s="19" t="s">
        <v>38</v>
      </c>
      <c r="AI56" s="180">
        <v>15</v>
      </c>
      <c r="AJ56" s="180">
        <v>15</v>
      </c>
      <c r="AK56" s="180">
        <v>15</v>
      </c>
      <c r="AL56" s="180">
        <v>15</v>
      </c>
      <c r="AM56" s="180">
        <v>15</v>
      </c>
      <c r="AN56" s="180">
        <v>15</v>
      </c>
      <c r="AO56" s="180">
        <v>10</v>
      </c>
      <c r="AP56" s="402">
        <f t="shared" si="13"/>
        <v>100</v>
      </c>
      <c r="AQ56" s="404">
        <v>100</v>
      </c>
      <c r="AR56" s="404">
        <f t="shared" si="14"/>
        <v>100</v>
      </c>
      <c r="AS56" s="637"/>
      <c r="AT56" s="633"/>
      <c r="AU56" s="633"/>
      <c r="AV56" s="628"/>
      <c r="AW56" s="628"/>
      <c r="AX56" s="621"/>
      <c r="AY56" s="621"/>
      <c r="AZ56" s="618"/>
      <c r="BA56" s="200"/>
      <c r="BB56" s="19"/>
      <c r="BC56" s="19"/>
      <c r="BD56" s="19"/>
      <c r="BE56" s="19"/>
      <c r="BF56" s="19"/>
      <c r="BG56" s="205"/>
    </row>
    <row r="57" spans="1:61" ht="78.75" customHeight="1" x14ac:dyDescent="0.2">
      <c r="A57" s="644" t="s">
        <v>467</v>
      </c>
      <c r="B57" s="139" t="s">
        <v>29</v>
      </c>
      <c r="C57" s="464" t="s">
        <v>154</v>
      </c>
      <c r="D57" s="26">
        <v>5</v>
      </c>
      <c r="E57" s="119" t="s">
        <v>383</v>
      </c>
      <c r="F57" s="149">
        <v>1</v>
      </c>
      <c r="G57" s="148" t="s">
        <v>743</v>
      </c>
      <c r="H57" s="9" t="s">
        <v>84</v>
      </c>
      <c r="I57" s="319">
        <v>4</v>
      </c>
      <c r="J57" s="319">
        <v>3</v>
      </c>
      <c r="K57" s="319">
        <v>2</v>
      </c>
      <c r="L57" s="319">
        <v>5</v>
      </c>
      <c r="M57" s="319"/>
      <c r="N57" s="319"/>
      <c r="O57" s="319"/>
      <c r="P57" s="319"/>
      <c r="Q57" s="319"/>
      <c r="R57" s="319"/>
      <c r="S57" s="319">
        <v>4</v>
      </c>
      <c r="T57" s="319">
        <v>3</v>
      </c>
      <c r="U57" s="319">
        <v>3</v>
      </c>
      <c r="V57" s="319">
        <v>2</v>
      </c>
      <c r="W57" s="319"/>
      <c r="X57" s="319"/>
      <c r="Y57" s="319"/>
      <c r="Z57" s="319"/>
      <c r="AA57" s="319"/>
      <c r="AB57" s="319"/>
      <c r="AC57" s="178">
        <f t="shared" si="17"/>
        <v>4</v>
      </c>
      <c r="AD57" s="179">
        <f t="shared" si="18"/>
        <v>3</v>
      </c>
      <c r="AE57" s="224" t="str">
        <f>IFERROR(VLOOKUP(CONCATENATE(AC57,AD57),Hoja1!$L$4:$M$28,2,FALSE),"")</f>
        <v>Alto</v>
      </c>
      <c r="AF57" s="31">
        <v>1</v>
      </c>
      <c r="AG57" s="237" t="s">
        <v>600</v>
      </c>
      <c r="AH57" s="19" t="s">
        <v>38</v>
      </c>
      <c r="AI57" s="318">
        <v>15</v>
      </c>
      <c r="AJ57" s="318">
        <v>15</v>
      </c>
      <c r="AK57" s="318">
        <v>15</v>
      </c>
      <c r="AL57" s="318">
        <v>10</v>
      </c>
      <c r="AM57" s="318">
        <v>0</v>
      </c>
      <c r="AN57" s="318">
        <v>0</v>
      </c>
      <c r="AO57" s="318">
        <v>5</v>
      </c>
      <c r="AP57" s="402">
        <f t="shared" si="13"/>
        <v>60</v>
      </c>
      <c r="AQ57" s="404">
        <v>50</v>
      </c>
      <c r="AR57" s="404">
        <f t="shared" si="14"/>
        <v>55</v>
      </c>
      <c r="AS57" s="634">
        <f>AVERAGE(AR57:AR58)</f>
        <v>60</v>
      </c>
      <c r="AT57" s="633" t="s">
        <v>346</v>
      </c>
      <c r="AU57" s="633" t="s">
        <v>348</v>
      </c>
      <c r="AV57" s="630">
        <v>1</v>
      </c>
      <c r="AW57" s="630">
        <v>0</v>
      </c>
      <c r="AX57" s="619">
        <f t="shared" si="9"/>
        <v>3</v>
      </c>
      <c r="AY57" s="619">
        <f t="shared" si="10"/>
        <v>3</v>
      </c>
      <c r="AZ57" s="616" t="str">
        <f>+IFERROR(VLOOKUP(CONCATENATE(AX57,AY57),Hoja1!$L$4:$M$28,2,FALSE),"")</f>
        <v>Alto</v>
      </c>
      <c r="BA57" s="200"/>
      <c r="BB57" s="19"/>
      <c r="BC57" s="19"/>
      <c r="BD57" s="19"/>
      <c r="BE57" s="19"/>
      <c r="BF57" s="19"/>
      <c r="BG57" s="205"/>
      <c r="BH57" s="194"/>
      <c r="BI57" s="194"/>
    </row>
    <row r="58" spans="1:61" ht="59.25" customHeight="1" x14ac:dyDescent="0.2">
      <c r="A58" s="655"/>
      <c r="B58" s="100"/>
      <c r="C58" s="143"/>
      <c r="D58" s="26"/>
      <c r="E58" s="9"/>
      <c r="F58" s="26">
        <v>2</v>
      </c>
      <c r="G58" s="9" t="s">
        <v>381</v>
      </c>
      <c r="H58" s="9" t="s">
        <v>744</v>
      </c>
      <c r="I58" s="120"/>
      <c r="J58" s="120"/>
      <c r="K58" s="120"/>
      <c r="L58" s="120"/>
      <c r="M58" s="120"/>
      <c r="N58" s="120"/>
      <c r="O58" s="120"/>
      <c r="P58" s="120"/>
      <c r="Q58" s="120"/>
      <c r="R58" s="120"/>
      <c r="S58" s="120"/>
      <c r="T58" s="120"/>
      <c r="U58" s="120"/>
      <c r="V58" s="120"/>
      <c r="W58" s="120"/>
      <c r="X58" s="120"/>
      <c r="Y58" s="120"/>
      <c r="Z58" s="120"/>
      <c r="AA58" s="120"/>
      <c r="AB58" s="120"/>
      <c r="AC58" s="178" t="str">
        <f t="shared" si="17"/>
        <v/>
      </c>
      <c r="AD58" s="179" t="str">
        <f t="shared" si="18"/>
        <v/>
      </c>
      <c r="AE58" s="187" t="str">
        <f>IFERROR(VLOOKUP(CONCATENATE(AC58,AD58),Hoja1!$L$4:$M$28,2,FALSE),"")</f>
        <v/>
      </c>
      <c r="AF58" s="2">
        <v>2</v>
      </c>
      <c r="AG58" s="9" t="s">
        <v>599</v>
      </c>
      <c r="AH58" s="19" t="s">
        <v>462</v>
      </c>
      <c r="AI58" s="318">
        <v>15</v>
      </c>
      <c r="AJ58" s="318">
        <v>15</v>
      </c>
      <c r="AK58" s="318">
        <v>0</v>
      </c>
      <c r="AL58" s="318">
        <v>10</v>
      </c>
      <c r="AM58" s="318">
        <v>15</v>
      </c>
      <c r="AN58" s="318">
        <v>15</v>
      </c>
      <c r="AO58" s="318">
        <v>10</v>
      </c>
      <c r="AP58" s="402">
        <f t="shared" si="13"/>
        <v>80</v>
      </c>
      <c r="AQ58" s="404">
        <v>50</v>
      </c>
      <c r="AR58" s="404">
        <f t="shared" si="14"/>
        <v>65</v>
      </c>
      <c r="AS58" s="635"/>
      <c r="AT58" s="633"/>
      <c r="AU58" s="633"/>
      <c r="AV58" s="628"/>
      <c r="AW58" s="628"/>
      <c r="AX58" s="621"/>
      <c r="AY58" s="621"/>
      <c r="AZ58" s="618"/>
      <c r="BA58" s="200"/>
      <c r="BB58" s="19"/>
      <c r="BC58" s="19"/>
      <c r="BD58" s="19"/>
      <c r="BE58" s="19"/>
      <c r="BF58" s="19"/>
      <c r="BG58" s="205"/>
      <c r="BH58" s="194"/>
      <c r="BI58" s="194"/>
    </row>
    <row r="59" spans="1:61" ht="117.75" customHeight="1" x14ac:dyDescent="0.2">
      <c r="A59" s="644" t="s">
        <v>467</v>
      </c>
      <c r="B59" s="19" t="s">
        <v>29</v>
      </c>
      <c r="C59" s="464" t="s">
        <v>156</v>
      </c>
      <c r="D59" s="26">
        <v>6</v>
      </c>
      <c r="E59" s="119" t="s">
        <v>470</v>
      </c>
      <c r="F59" s="26">
        <v>1</v>
      </c>
      <c r="G59" s="9" t="s">
        <v>471</v>
      </c>
      <c r="H59" s="9" t="s">
        <v>468</v>
      </c>
      <c r="I59" s="120">
        <v>2</v>
      </c>
      <c r="J59" s="120">
        <v>2</v>
      </c>
      <c r="K59" s="120">
        <v>2</v>
      </c>
      <c r="L59" s="120">
        <v>2</v>
      </c>
      <c r="M59" s="120"/>
      <c r="N59" s="120"/>
      <c r="O59" s="120"/>
      <c r="P59" s="120"/>
      <c r="Q59" s="120"/>
      <c r="R59" s="120"/>
      <c r="S59" s="120">
        <v>2</v>
      </c>
      <c r="T59" s="120">
        <v>2</v>
      </c>
      <c r="U59" s="120">
        <v>2</v>
      </c>
      <c r="V59" s="120">
        <v>1</v>
      </c>
      <c r="W59" s="120"/>
      <c r="X59" s="120"/>
      <c r="Y59" s="120"/>
      <c r="Z59" s="120"/>
      <c r="AA59" s="120"/>
      <c r="AB59" s="120"/>
      <c r="AC59" s="178">
        <f t="shared" si="17"/>
        <v>2</v>
      </c>
      <c r="AD59" s="179">
        <f t="shared" si="18"/>
        <v>2</v>
      </c>
      <c r="AE59" s="187" t="str">
        <f>IFERROR(VLOOKUP(CONCATENATE(AC59,AD59),Hoja1!$L$4:$M$28,2,FALSE),"")</f>
        <v>Bajo</v>
      </c>
      <c r="AF59" s="2">
        <v>1</v>
      </c>
      <c r="AG59" s="321" t="s">
        <v>607</v>
      </c>
      <c r="AH59" s="19" t="s">
        <v>462</v>
      </c>
      <c r="AI59" s="180">
        <v>15</v>
      </c>
      <c r="AJ59" s="180">
        <v>15</v>
      </c>
      <c r="AK59" s="180">
        <v>15</v>
      </c>
      <c r="AL59" s="180">
        <v>10</v>
      </c>
      <c r="AM59" s="180">
        <v>15</v>
      </c>
      <c r="AN59" s="180">
        <v>0</v>
      </c>
      <c r="AO59" s="180">
        <v>5</v>
      </c>
      <c r="AP59" s="402">
        <f t="shared" si="13"/>
        <v>75</v>
      </c>
      <c r="AQ59" s="404">
        <v>50</v>
      </c>
      <c r="AR59" s="404">
        <f t="shared" si="14"/>
        <v>62.5</v>
      </c>
      <c r="AS59" s="637">
        <f>AVERAGE(AR59:AR61)</f>
        <v>73.333333333333329</v>
      </c>
      <c r="AT59" s="633" t="s">
        <v>346</v>
      </c>
      <c r="AU59" s="633" t="s">
        <v>348</v>
      </c>
      <c r="AV59" s="630">
        <v>1</v>
      </c>
      <c r="AW59" s="630">
        <v>0</v>
      </c>
      <c r="AX59" s="619">
        <f t="shared" si="9"/>
        <v>1</v>
      </c>
      <c r="AY59" s="619">
        <f t="shared" si="10"/>
        <v>2</v>
      </c>
      <c r="AZ59" s="616" t="str">
        <f>+IFERROR(VLOOKUP(CONCATENATE(AX59,AY59),Hoja1!$L$4:$M$28,2,FALSE),"")</f>
        <v>Bajo</v>
      </c>
      <c r="BA59" s="200"/>
      <c r="BB59" s="19"/>
      <c r="BC59" s="19"/>
      <c r="BD59" s="19"/>
      <c r="BE59" s="19"/>
      <c r="BF59" s="19"/>
      <c r="BG59" s="205"/>
    </row>
    <row r="60" spans="1:61" ht="77.25" customHeight="1" x14ac:dyDescent="0.2">
      <c r="A60" s="655"/>
      <c r="B60" s="100"/>
      <c r="C60" s="188"/>
      <c r="D60" s="26"/>
      <c r="E60" s="189"/>
      <c r="F60" s="2">
        <v>2</v>
      </c>
      <c r="G60" s="148" t="s">
        <v>469</v>
      </c>
      <c r="H60" s="224" t="s">
        <v>55</v>
      </c>
      <c r="I60" s="120"/>
      <c r="J60" s="120"/>
      <c r="K60" s="120"/>
      <c r="L60" s="120"/>
      <c r="M60" s="120"/>
      <c r="N60" s="120"/>
      <c r="O60" s="120"/>
      <c r="P60" s="120"/>
      <c r="Q60" s="120"/>
      <c r="R60" s="120"/>
      <c r="S60" s="120"/>
      <c r="T60" s="120"/>
      <c r="U60" s="120"/>
      <c r="V60" s="120"/>
      <c r="W60" s="120"/>
      <c r="X60" s="120"/>
      <c r="Y60" s="120"/>
      <c r="Z60" s="120"/>
      <c r="AA60" s="120"/>
      <c r="AB60" s="120"/>
      <c r="AC60" s="178" t="str">
        <f t="shared" si="17"/>
        <v/>
      </c>
      <c r="AD60" s="179" t="str">
        <f t="shared" si="18"/>
        <v/>
      </c>
      <c r="AE60" s="187" t="str">
        <f>IFERROR(VLOOKUP(CONCATENATE(AC60,AD60),Hoja1!$L$4:$M$28,2,FALSE),"")</f>
        <v/>
      </c>
      <c r="AF60" s="2">
        <v>2</v>
      </c>
      <c r="AG60" s="321" t="s">
        <v>608</v>
      </c>
      <c r="AH60" s="19" t="s">
        <v>38</v>
      </c>
      <c r="AI60" s="180">
        <v>15</v>
      </c>
      <c r="AJ60" s="180">
        <v>15</v>
      </c>
      <c r="AK60" s="180">
        <v>15</v>
      </c>
      <c r="AL60" s="180">
        <v>15</v>
      </c>
      <c r="AM60" s="180">
        <v>0</v>
      </c>
      <c r="AN60" s="180">
        <v>0</v>
      </c>
      <c r="AO60" s="180">
        <v>5</v>
      </c>
      <c r="AP60" s="402">
        <f t="shared" si="13"/>
        <v>65</v>
      </c>
      <c r="AQ60" s="404">
        <v>50</v>
      </c>
      <c r="AR60" s="404">
        <f t="shared" si="14"/>
        <v>57.5</v>
      </c>
      <c r="AS60" s="637"/>
      <c r="AT60" s="633"/>
      <c r="AU60" s="633"/>
      <c r="AV60" s="623"/>
      <c r="AW60" s="623"/>
      <c r="AX60" s="620"/>
      <c r="AY60" s="620"/>
      <c r="AZ60" s="617"/>
      <c r="BA60" s="200"/>
      <c r="BB60" s="19"/>
      <c r="BC60" s="19"/>
      <c r="BD60" s="19"/>
      <c r="BE60" s="19"/>
      <c r="BF60" s="19"/>
      <c r="BG60" s="205"/>
    </row>
    <row r="61" spans="1:61" ht="72" customHeight="1" x14ac:dyDescent="0.2">
      <c r="A61" s="655"/>
      <c r="B61" s="100"/>
      <c r="C61" s="188"/>
      <c r="D61" s="26"/>
      <c r="E61" s="189"/>
      <c r="F61" s="2">
        <v>3</v>
      </c>
      <c r="G61" s="148" t="s">
        <v>745</v>
      </c>
      <c r="H61" s="190"/>
      <c r="I61" s="120"/>
      <c r="J61" s="120"/>
      <c r="K61" s="120"/>
      <c r="L61" s="120"/>
      <c r="M61" s="120"/>
      <c r="N61" s="120"/>
      <c r="O61" s="120"/>
      <c r="P61" s="120"/>
      <c r="Q61" s="120"/>
      <c r="R61" s="120"/>
      <c r="S61" s="120"/>
      <c r="T61" s="120"/>
      <c r="U61" s="120"/>
      <c r="V61" s="120"/>
      <c r="W61" s="120"/>
      <c r="X61" s="120"/>
      <c r="Y61" s="120"/>
      <c r="Z61" s="120"/>
      <c r="AA61" s="120"/>
      <c r="AB61" s="120"/>
      <c r="AC61" s="178" t="str">
        <f t="shared" ref="AC61:AC72" si="19">IFERROR(ROUND(AVERAGE(I61:R61),0),"")</f>
        <v/>
      </c>
      <c r="AD61" s="179" t="str">
        <f t="shared" si="18"/>
        <v/>
      </c>
      <c r="AE61" s="187" t="str">
        <f>IFERROR(VLOOKUP(CONCATENATE(AC61,AD61),Hoja1!$L$4:$M$28,2,FALSE),"")</f>
        <v/>
      </c>
      <c r="AF61" s="2">
        <v>3</v>
      </c>
      <c r="AG61" s="322" t="s">
        <v>609</v>
      </c>
      <c r="AH61" s="19" t="s">
        <v>38</v>
      </c>
      <c r="AI61" s="180">
        <v>15</v>
      </c>
      <c r="AJ61" s="180">
        <v>15</v>
      </c>
      <c r="AK61" s="180">
        <v>15</v>
      </c>
      <c r="AL61" s="180">
        <v>15</v>
      </c>
      <c r="AM61" s="180">
        <v>15</v>
      </c>
      <c r="AN61" s="180">
        <v>15</v>
      </c>
      <c r="AO61" s="180">
        <v>10</v>
      </c>
      <c r="AP61" s="402">
        <f t="shared" si="13"/>
        <v>100</v>
      </c>
      <c r="AQ61" s="404">
        <v>100</v>
      </c>
      <c r="AR61" s="404">
        <f t="shared" si="14"/>
        <v>100</v>
      </c>
      <c r="AS61" s="637"/>
      <c r="AT61" s="633"/>
      <c r="AU61" s="633"/>
      <c r="AV61" s="628"/>
      <c r="AW61" s="628"/>
      <c r="AX61" s="621"/>
      <c r="AY61" s="621"/>
      <c r="AZ61" s="618"/>
      <c r="BA61" s="200"/>
      <c r="BB61" s="19"/>
      <c r="BC61" s="19"/>
      <c r="BD61" s="19"/>
      <c r="BE61" s="19"/>
      <c r="BF61" s="19"/>
      <c r="BG61" s="205"/>
    </row>
    <row r="62" spans="1:61" ht="88.5" customHeight="1" x14ac:dyDescent="0.2">
      <c r="A62" s="697" t="s">
        <v>467</v>
      </c>
      <c r="B62" s="19" t="s">
        <v>184</v>
      </c>
      <c r="C62" s="464" t="s">
        <v>155</v>
      </c>
      <c r="D62" s="26">
        <v>7</v>
      </c>
      <c r="E62" s="119" t="s">
        <v>472</v>
      </c>
      <c r="F62" s="224">
        <v>1</v>
      </c>
      <c r="G62" s="148" t="s">
        <v>746</v>
      </c>
      <c r="H62" s="221" t="s">
        <v>30</v>
      </c>
      <c r="I62" s="120">
        <v>3</v>
      </c>
      <c r="J62" s="120">
        <v>3</v>
      </c>
      <c r="K62" s="120">
        <v>2</v>
      </c>
      <c r="L62" s="120">
        <v>2</v>
      </c>
      <c r="M62" s="120"/>
      <c r="N62" s="120"/>
      <c r="O62" s="120"/>
      <c r="P62" s="120"/>
      <c r="Q62" s="120"/>
      <c r="R62" s="120"/>
      <c r="S62" s="120">
        <v>3</v>
      </c>
      <c r="T62" s="120">
        <v>3</v>
      </c>
      <c r="U62" s="120">
        <v>2</v>
      </c>
      <c r="V62" s="120">
        <v>2</v>
      </c>
      <c r="W62" s="120"/>
      <c r="X62" s="120"/>
      <c r="Y62" s="120"/>
      <c r="Z62" s="120"/>
      <c r="AA62" s="120"/>
      <c r="AB62" s="120"/>
      <c r="AC62" s="178">
        <f t="shared" si="19"/>
        <v>3</v>
      </c>
      <c r="AD62" s="179">
        <f t="shared" si="18"/>
        <v>3</v>
      </c>
      <c r="AE62" s="187" t="str">
        <f>IFERROR(VLOOKUP(CONCATENATE(AC62,AD62),Hoja1!$L$4:$M$28,2,FALSE),"")</f>
        <v>Alto</v>
      </c>
      <c r="AF62" s="2">
        <v>1</v>
      </c>
      <c r="AG62" s="321" t="s">
        <v>600</v>
      </c>
      <c r="AH62" s="19" t="s">
        <v>38</v>
      </c>
      <c r="AI62" s="318">
        <v>15</v>
      </c>
      <c r="AJ62" s="318">
        <v>15</v>
      </c>
      <c r="AK62" s="318">
        <v>15</v>
      </c>
      <c r="AL62" s="318">
        <v>10</v>
      </c>
      <c r="AM62" s="318">
        <v>0</v>
      </c>
      <c r="AN62" s="318">
        <v>0</v>
      </c>
      <c r="AO62" s="318">
        <v>5</v>
      </c>
      <c r="AP62" s="402">
        <f t="shared" ref="AP62:AP94" si="20">SUM(AI62:AO62)</f>
        <v>60</v>
      </c>
      <c r="AQ62" s="404">
        <v>50</v>
      </c>
      <c r="AR62" s="404">
        <f t="shared" ref="AR62:AR94" si="21">AVERAGE(AP62:AQ62)</f>
        <v>55</v>
      </c>
      <c r="AS62" s="637">
        <f>AVERAGE(AR62:AR63)</f>
        <v>58.75</v>
      </c>
      <c r="AT62" s="633" t="s">
        <v>346</v>
      </c>
      <c r="AU62" s="633" t="s">
        <v>346</v>
      </c>
      <c r="AV62" s="630">
        <v>1</v>
      </c>
      <c r="AW62" s="630">
        <v>1</v>
      </c>
      <c r="AX62" s="619">
        <f t="shared" si="9"/>
        <v>2</v>
      </c>
      <c r="AY62" s="619">
        <f t="shared" si="10"/>
        <v>2</v>
      </c>
      <c r="AZ62" s="616" t="str">
        <f>+IFERROR(VLOOKUP(CONCATENATE(AX62,AY62),Hoja1!$L$4:$M$28,2,FALSE),"")</f>
        <v>Bajo</v>
      </c>
      <c r="BA62" s="200"/>
      <c r="BB62" s="19"/>
      <c r="BC62" s="19"/>
      <c r="BD62" s="19"/>
      <c r="BE62" s="19"/>
      <c r="BF62" s="19"/>
      <c r="BG62" s="205"/>
    </row>
    <row r="63" spans="1:61" ht="82.5" customHeight="1" x14ac:dyDescent="0.2">
      <c r="A63" s="642"/>
      <c r="B63" s="100"/>
      <c r="C63" s="188"/>
      <c r="D63" s="26"/>
      <c r="E63" s="189"/>
      <c r="F63" s="26">
        <v>2</v>
      </c>
      <c r="G63" s="9" t="s">
        <v>471</v>
      </c>
      <c r="H63" s="181" t="s">
        <v>82</v>
      </c>
      <c r="I63" s="120"/>
      <c r="J63" s="120"/>
      <c r="K63" s="120"/>
      <c r="L63" s="120"/>
      <c r="M63" s="120"/>
      <c r="N63" s="120"/>
      <c r="O63" s="120"/>
      <c r="P63" s="120"/>
      <c r="Q63" s="120"/>
      <c r="R63" s="120"/>
      <c r="S63" s="120"/>
      <c r="T63" s="120"/>
      <c r="U63" s="120"/>
      <c r="V63" s="120"/>
      <c r="W63" s="120"/>
      <c r="X63" s="120"/>
      <c r="Y63" s="120"/>
      <c r="Z63" s="120"/>
      <c r="AA63" s="120"/>
      <c r="AB63" s="120"/>
      <c r="AC63" s="178" t="str">
        <f t="shared" si="19"/>
        <v/>
      </c>
      <c r="AD63" s="179" t="str">
        <f t="shared" si="18"/>
        <v/>
      </c>
      <c r="AE63" s="187" t="str">
        <f>IFERROR(VLOOKUP(CONCATENATE(AC63,AD63),Hoja1!$L$4:$M$28,2,FALSE),"")</f>
        <v/>
      </c>
      <c r="AF63" s="2">
        <v>2</v>
      </c>
      <c r="AG63" s="321" t="s">
        <v>607</v>
      </c>
      <c r="AH63" s="19" t="s">
        <v>462</v>
      </c>
      <c r="AI63" s="318">
        <v>15</v>
      </c>
      <c r="AJ63" s="318">
        <v>15</v>
      </c>
      <c r="AK63" s="318">
        <v>15</v>
      </c>
      <c r="AL63" s="318">
        <v>10</v>
      </c>
      <c r="AM63" s="318">
        <v>15</v>
      </c>
      <c r="AN63" s="318">
        <v>0</v>
      </c>
      <c r="AO63" s="318">
        <v>5</v>
      </c>
      <c r="AP63" s="402">
        <f t="shared" si="20"/>
        <v>75</v>
      </c>
      <c r="AQ63" s="404">
        <v>50</v>
      </c>
      <c r="AR63" s="404">
        <f t="shared" si="21"/>
        <v>62.5</v>
      </c>
      <c r="AS63" s="637"/>
      <c r="AT63" s="633"/>
      <c r="AU63" s="633"/>
      <c r="AV63" s="628"/>
      <c r="AW63" s="628"/>
      <c r="AX63" s="621"/>
      <c r="AY63" s="621"/>
      <c r="AZ63" s="618"/>
      <c r="BA63" s="200"/>
      <c r="BB63" s="19"/>
      <c r="BC63" s="19"/>
      <c r="BD63" s="19"/>
      <c r="BE63" s="19"/>
      <c r="BF63" s="19"/>
      <c r="BG63" s="205"/>
    </row>
    <row r="64" spans="1:61" ht="87" customHeight="1" x14ac:dyDescent="0.2">
      <c r="A64" s="697" t="s">
        <v>467</v>
      </c>
      <c r="B64" s="19" t="s">
        <v>29</v>
      </c>
      <c r="C64" s="464" t="s">
        <v>401</v>
      </c>
      <c r="D64" s="33">
        <v>8</v>
      </c>
      <c r="E64" s="219" t="s">
        <v>473</v>
      </c>
      <c r="F64" s="31">
        <v>1</v>
      </c>
      <c r="G64" s="9" t="s">
        <v>471</v>
      </c>
      <c r="H64" s="221" t="s">
        <v>476</v>
      </c>
      <c r="I64" s="120">
        <v>3</v>
      </c>
      <c r="J64" s="120">
        <v>3</v>
      </c>
      <c r="K64" s="120">
        <v>1</v>
      </c>
      <c r="L64" s="120">
        <v>1</v>
      </c>
      <c r="M64" s="120"/>
      <c r="N64" s="120"/>
      <c r="O64" s="120"/>
      <c r="P64" s="120"/>
      <c r="Q64" s="120"/>
      <c r="R64" s="120"/>
      <c r="S64" s="120">
        <v>3</v>
      </c>
      <c r="T64" s="120">
        <v>3</v>
      </c>
      <c r="U64" s="120">
        <v>1</v>
      </c>
      <c r="V64" s="120">
        <v>1</v>
      </c>
      <c r="W64" s="120"/>
      <c r="X64" s="120"/>
      <c r="Y64" s="120"/>
      <c r="Z64" s="120"/>
      <c r="AA64" s="120"/>
      <c r="AB64" s="120"/>
      <c r="AC64" s="178">
        <f t="shared" si="19"/>
        <v>2</v>
      </c>
      <c r="AD64" s="179">
        <f t="shared" si="18"/>
        <v>2</v>
      </c>
      <c r="AE64" s="187" t="str">
        <f>IFERROR(VLOOKUP(CONCATENATE(AC64,AD64),Hoja1!$L$4:$M$28,2,FALSE),"")</f>
        <v>Bajo</v>
      </c>
      <c r="AF64" s="2">
        <v>1</v>
      </c>
      <c r="AG64" s="321" t="s">
        <v>607</v>
      </c>
      <c r="AH64" s="19" t="s">
        <v>462</v>
      </c>
      <c r="AI64" s="318">
        <v>15</v>
      </c>
      <c r="AJ64" s="318">
        <v>15</v>
      </c>
      <c r="AK64" s="318">
        <v>15</v>
      </c>
      <c r="AL64" s="318">
        <v>10</v>
      </c>
      <c r="AM64" s="318">
        <v>15</v>
      </c>
      <c r="AN64" s="318">
        <v>0</v>
      </c>
      <c r="AO64" s="318">
        <v>5</v>
      </c>
      <c r="AP64" s="402">
        <f t="shared" si="20"/>
        <v>75</v>
      </c>
      <c r="AQ64" s="404">
        <v>50</v>
      </c>
      <c r="AR64" s="404">
        <f t="shared" si="21"/>
        <v>62.5</v>
      </c>
      <c r="AS64" s="634">
        <f>AVERAGE(AR64:AR66)</f>
        <v>85.833333333333329</v>
      </c>
      <c r="AT64" s="630" t="s">
        <v>346</v>
      </c>
      <c r="AU64" s="630" t="s">
        <v>348</v>
      </c>
      <c r="AV64" s="630">
        <v>1</v>
      </c>
      <c r="AW64" s="630">
        <v>0</v>
      </c>
      <c r="AX64" s="619">
        <f t="shared" si="9"/>
        <v>1</v>
      </c>
      <c r="AY64" s="619">
        <f t="shared" si="10"/>
        <v>2</v>
      </c>
      <c r="AZ64" s="616" t="str">
        <f>+IFERROR(VLOOKUP(CONCATENATE(AX64,AY64),Hoja1!$L$4:$M$28,2,FALSE),"")</f>
        <v>Bajo</v>
      </c>
      <c r="BA64" s="200"/>
      <c r="BB64" s="19"/>
      <c r="BC64" s="19"/>
      <c r="BD64" s="19"/>
      <c r="BE64" s="19"/>
      <c r="BF64" s="19"/>
      <c r="BG64" s="205"/>
    </row>
    <row r="65" spans="1:61" ht="48.75" customHeight="1" x14ac:dyDescent="0.2">
      <c r="A65" s="642"/>
      <c r="B65" s="100"/>
      <c r="D65" s="33"/>
      <c r="E65" s="189"/>
      <c r="F65" s="31">
        <v>2</v>
      </c>
      <c r="G65" s="148" t="s">
        <v>474</v>
      </c>
      <c r="H65" s="225" t="s">
        <v>123</v>
      </c>
      <c r="I65" s="120"/>
      <c r="J65" s="120"/>
      <c r="K65" s="120"/>
      <c r="L65" s="120"/>
      <c r="M65" s="120"/>
      <c r="N65" s="120"/>
      <c r="O65" s="120"/>
      <c r="P65" s="120"/>
      <c r="Q65" s="120"/>
      <c r="R65" s="120"/>
      <c r="S65" s="120"/>
      <c r="T65" s="120"/>
      <c r="U65" s="120"/>
      <c r="V65" s="120"/>
      <c r="W65" s="120"/>
      <c r="X65" s="120"/>
      <c r="Y65" s="120"/>
      <c r="Z65" s="120"/>
      <c r="AA65" s="120"/>
      <c r="AB65" s="120"/>
      <c r="AC65" s="178" t="str">
        <f t="shared" si="19"/>
        <v/>
      </c>
      <c r="AD65" s="179" t="str">
        <f t="shared" si="18"/>
        <v/>
      </c>
      <c r="AE65" s="187" t="str">
        <f>IFERROR(VLOOKUP(CONCATENATE(AC65,AD65),Hoja1!$L$4:$M$28,2,FALSE),"")</f>
        <v/>
      </c>
      <c r="AF65" s="2">
        <v>2</v>
      </c>
      <c r="AG65" s="237" t="s">
        <v>610</v>
      </c>
      <c r="AH65" s="19" t="s">
        <v>462</v>
      </c>
      <c r="AI65" s="180">
        <v>15</v>
      </c>
      <c r="AJ65" s="180">
        <v>15</v>
      </c>
      <c r="AK65" s="180">
        <v>15</v>
      </c>
      <c r="AL65" s="180">
        <v>10</v>
      </c>
      <c r="AM65" s="180">
        <v>15</v>
      </c>
      <c r="AN65" s="180">
        <v>15</v>
      </c>
      <c r="AO65" s="180">
        <v>10</v>
      </c>
      <c r="AP65" s="402">
        <f t="shared" si="20"/>
        <v>95</v>
      </c>
      <c r="AQ65" s="404">
        <v>100</v>
      </c>
      <c r="AR65" s="404">
        <f t="shared" si="21"/>
        <v>97.5</v>
      </c>
      <c r="AS65" s="635"/>
      <c r="AT65" s="623"/>
      <c r="AU65" s="623"/>
      <c r="AV65" s="623"/>
      <c r="AW65" s="623"/>
      <c r="AX65" s="620"/>
      <c r="AY65" s="620"/>
      <c r="AZ65" s="617"/>
      <c r="BA65" s="200"/>
      <c r="BB65" s="19"/>
      <c r="BC65" s="19"/>
      <c r="BD65" s="19"/>
      <c r="BE65" s="19"/>
      <c r="BF65" s="19"/>
      <c r="BG65" s="205"/>
    </row>
    <row r="66" spans="1:61" ht="50.25" customHeight="1" x14ac:dyDescent="0.2">
      <c r="A66" s="642"/>
      <c r="B66" s="100"/>
      <c r="D66" s="33"/>
      <c r="E66" s="189"/>
      <c r="F66" s="31">
        <v>3</v>
      </c>
      <c r="G66" s="148" t="s">
        <v>475</v>
      </c>
      <c r="H66" s="225" t="s">
        <v>468</v>
      </c>
      <c r="I66" s="120"/>
      <c r="J66" s="120"/>
      <c r="K66" s="120"/>
      <c r="L66" s="120"/>
      <c r="M66" s="120"/>
      <c r="N66" s="120"/>
      <c r="O66" s="120"/>
      <c r="P66" s="120"/>
      <c r="Q66" s="120"/>
      <c r="R66" s="120"/>
      <c r="S66" s="120"/>
      <c r="T66" s="120"/>
      <c r="U66" s="120"/>
      <c r="V66" s="120"/>
      <c r="W66" s="120"/>
      <c r="X66" s="120"/>
      <c r="Y66" s="120"/>
      <c r="Z66" s="120"/>
      <c r="AA66" s="120"/>
      <c r="AB66" s="120"/>
      <c r="AC66" s="178" t="str">
        <f t="shared" si="19"/>
        <v/>
      </c>
      <c r="AD66" s="179" t="str">
        <f t="shared" si="18"/>
        <v/>
      </c>
      <c r="AE66" s="187" t="str">
        <f>IFERROR(VLOOKUP(CONCATENATE(AC66,AD66),Hoja1!$L$4:$M$28,2,FALSE),"")</f>
        <v/>
      </c>
      <c r="AF66" s="2">
        <v>3</v>
      </c>
      <c r="AG66" s="321" t="s">
        <v>611</v>
      </c>
      <c r="AH66" s="19" t="s">
        <v>38</v>
      </c>
      <c r="AI66" s="180">
        <v>15</v>
      </c>
      <c r="AJ66" s="180">
        <v>15</v>
      </c>
      <c r="AK66" s="180">
        <v>15</v>
      </c>
      <c r="AL66" s="180">
        <v>15</v>
      </c>
      <c r="AM66" s="180">
        <v>15</v>
      </c>
      <c r="AN66" s="180">
        <v>15</v>
      </c>
      <c r="AO66" s="180">
        <v>5</v>
      </c>
      <c r="AP66" s="402">
        <f t="shared" si="20"/>
        <v>95</v>
      </c>
      <c r="AQ66" s="404">
        <v>100</v>
      </c>
      <c r="AR66" s="404">
        <f t="shared" si="21"/>
        <v>97.5</v>
      </c>
      <c r="AS66" s="635"/>
      <c r="AT66" s="623"/>
      <c r="AU66" s="623"/>
      <c r="AV66" s="623"/>
      <c r="AW66" s="623"/>
      <c r="AX66" s="620"/>
      <c r="AY66" s="620"/>
      <c r="AZ66" s="617"/>
      <c r="BA66" s="200"/>
      <c r="BB66" s="19"/>
      <c r="BC66" s="19"/>
      <c r="BD66" s="19"/>
      <c r="BE66" s="19"/>
      <c r="BF66" s="19"/>
      <c r="BG66" s="205"/>
    </row>
    <row r="67" spans="1:61" ht="42.75" customHeight="1" x14ac:dyDescent="0.2">
      <c r="A67" s="643"/>
      <c r="B67" s="100"/>
      <c r="D67" s="33"/>
      <c r="E67" s="189"/>
      <c r="F67" s="26">
        <v>4</v>
      </c>
      <c r="G67" s="148" t="s">
        <v>414</v>
      </c>
      <c r="H67" s="186"/>
      <c r="I67" s="120"/>
      <c r="J67" s="120"/>
      <c r="K67" s="120"/>
      <c r="L67" s="120"/>
      <c r="M67" s="120"/>
      <c r="N67" s="120"/>
      <c r="O67" s="120"/>
      <c r="P67" s="120"/>
      <c r="Q67" s="120"/>
      <c r="R67" s="120"/>
      <c r="S67" s="120"/>
      <c r="T67" s="120"/>
      <c r="U67" s="120"/>
      <c r="V67" s="120"/>
      <c r="W67" s="120"/>
      <c r="X67" s="120"/>
      <c r="Y67" s="120"/>
      <c r="Z67" s="120"/>
      <c r="AA67" s="120"/>
      <c r="AB67" s="120"/>
      <c r="AC67" s="178" t="str">
        <f t="shared" si="19"/>
        <v/>
      </c>
      <c r="AD67" s="179" t="str">
        <f t="shared" si="18"/>
        <v/>
      </c>
      <c r="AE67" s="187" t="str">
        <f>IFERROR(VLOOKUP(CONCATENATE(AC67,AD67),Hoja1!$L$4:$M$28,2,FALSE),"")</f>
        <v/>
      </c>
      <c r="AF67" s="35" t="s">
        <v>612</v>
      </c>
      <c r="AG67" s="323" t="s">
        <v>587</v>
      </c>
      <c r="AH67" s="139" t="s">
        <v>38</v>
      </c>
      <c r="AI67" s="318">
        <v>15</v>
      </c>
      <c r="AJ67" s="318">
        <v>15</v>
      </c>
      <c r="AK67" s="318">
        <v>15</v>
      </c>
      <c r="AL67" s="318">
        <v>15</v>
      </c>
      <c r="AM67" s="318">
        <v>15</v>
      </c>
      <c r="AN67" s="318">
        <v>15</v>
      </c>
      <c r="AO67" s="318">
        <v>5</v>
      </c>
      <c r="AP67" s="402">
        <f t="shared" si="20"/>
        <v>95</v>
      </c>
      <c r="AQ67" s="404">
        <v>50</v>
      </c>
      <c r="AR67" s="404">
        <f t="shared" si="21"/>
        <v>72.5</v>
      </c>
      <c r="AS67" s="636"/>
      <c r="AT67" s="628"/>
      <c r="AU67" s="628"/>
      <c r="AV67" s="628"/>
      <c r="AW67" s="628"/>
      <c r="AX67" s="621"/>
      <c r="AY67" s="621"/>
      <c r="AZ67" s="618"/>
      <c r="BA67" s="200"/>
      <c r="BB67" s="19"/>
      <c r="BC67" s="19"/>
      <c r="BD67" s="19"/>
      <c r="BE67" s="19"/>
      <c r="BF67" s="19"/>
      <c r="BG67" s="205"/>
      <c r="BH67" s="194"/>
      <c r="BI67" s="194"/>
    </row>
    <row r="68" spans="1:61" s="242" customFormat="1" ht="69.75" customHeight="1" x14ac:dyDescent="0.2">
      <c r="A68" s="641" t="s">
        <v>98</v>
      </c>
      <c r="B68" s="139" t="s">
        <v>29</v>
      </c>
      <c r="C68" s="464" t="s">
        <v>157</v>
      </c>
      <c r="D68" s="26">
        <v>1</v>
      </c>
      <c r="E68" s="219" t="s">
        <v>94</v>
      </c>
      <c r="F68" s="26">
        <v>1</v>
      </c>
      <c r="G68" s="148" t="s">
        <v>747</v>
      </c>
      <c r="H68" s="9" t="s">
        <v>590</v>
      </c>
      <c r="I68" s="120">
        <v>4</v>
      </c>
      <c r="J68" s="120">
        <v>1</v>
      </c>
      <c r="K68" s="120">
        <v>3</v>
      </c>
      <c r="L68" s="120">
        <v>3</v>
      </c>
      <c r="M68" s="120">
        <v>3</v>
      </c>
      <c r="N68" s="120">
        <v>3</v>
      </c>
      <c r="O68" s="120">
        <v>4</v>
      </c>
      <c r="P68" s="120">
        <v>4</v>
      </c>
      <c r="Q68" s="120">
        <v>4</v>
      </c>
      <c r="R68" s="120">
        <v>4</v>
      </c>
      <c r="S68" s="120">
        <v>3</v>
      </c>
      <c r="T68" s="120">
        <v>3</v>
      </c>
      <c r="U68" s="120">
        <v>3</v>
      </c>
      <c r="V68" s="120">
        <v>3</v>
      </c>
      <c r="W68" s="120">
        <v>3</v>
      </c>
      <c r="X68" s="120">
        <v>3</v>
      </c>
      <c r="Y68" s="120">
        <v>3</v>
      </c>
      <c r="Z68" s="120">
        <v>3</v>
      </c>
      <c r="AA68" s="120">
        <v>3</v>
      </c>
      <c r="AB68" s="120">
        <v>3</v>
      </c>
      <c r="AC68" s="178">
        <f t="shared" ref="AC68" si="22">IFERROR(ROUND(AVERAGE(I68:R68),0),"")</f>
        <v>3</v>
      </c>
      <c r="AD68" s="179">
        <f t="shared" si="18"/>
        <v>3</v>
      </c>
      <c r="AE68" s="314" t="str">
        <f>IFERROR(VLOOKUP(CONCATENATE(AC68,AD68),Hoja1!$L$4:$M$28,2,FALSE),"")</f>
        <v>Alto</v>
      </c>
      <c r="AF68" s="35" t="s">
        <v>603</v>
      </c>
      <c r="AG68" s="237" t="s">
        <v>604</v>
      </c>
      <c r="AH68" s="19" t="s">
        <v>38</v>
      </c>
      <c r="AI68" s="244">
        <v>15</v>
      </c>
      <c r="AJ68" s="244">
        <v>15</v>
      </c>
      <c r="AK68" s="244">
        <v>15</v>
      </c>
      <c r="AL68" s="244">
        <v>15</v>
      </c>
      <c r="AM68" s="244">
        <v>15</v>
      </c>
      <c r="AN68" s="244">
        <v>15</v>
      </c>
      <c r="AO68" s="244">
        <v>5</v>
      </c>
      <c r="AP68" s="402">
        <f t="shared" si="20"/>
        <v>95</v>
      </c>
      <c r="AQ68" s="404">
        <v>50</v>
      </c>
      <c r="AR68" s="404">
        <f t="shared" si="21"/>
        <v>72.5</v>
      </c>
      <c r="AS68" s="634">
        <f t="shared" ref="AS68" si="23">AVERAGE(AR68:AR70)</f>
        <v>72.5</v>
      </c>
      <c r="AT68" s="630" t="s">
        <v>346</v>
      </c>
      <c r="AU68" s="630" t="s">
        <v>346</v>
      </c>
      <c r="AV68" s="630">
        <v>1</v>
      </c>
      <c r="AW68" s="630">
        <v>1</v>
      </c>
      <c r="AX68" s="619">
        <f t="shared" si="9"/>
        <v>2</v>
      </c>
      <c r="AY68" s="619">
        <f t="shared" si="10"/>
        <v>2</v>
      </c>
      <c r="AZ68" s="616" t="str">
        <f>+IFERROR(VLOOKUP(CONCATENATE(AX68,AY68),Hoja1!$L$4:$M$28,2,FALSE),"")</f>
        <v>Bajo</v>
      </c>
      <c r="BA68" s="245"/>
      <c r="BB68" s="19"/>
      <c r="BC68" s="19"/>
      <c r="BD68" s="19"/>
      <c r="BE68" s="19"/>
      <c r="BF68" s="19"/>
      <c r="BG68" s="205"/>
      <c r="BH68" s="224"/>
      <c r="BI68" s="224"/>
    </row>
    <row r="69" spans="1:61" s="242" customFormat="1" ht="55.5" customHeight="1" x14ac:dyDescent="0.2">
      <c r="A69" s="642"/>
      <c r="B69" s="315"/>
      <c r="C69" s="316"/>
      <c r="D69" s="26"/>
      <c r="E69" s="140"/>
      <c r="F69" s="26">
        <v>2</v>
      </c>
      <c r="G69" s="148" t="s">
        <v>748</v>
      </c>
      <c r="H69" s="140"/>
      <c r="I69" s="120"/>
      <c r="J69" s="120"/>
      <c r="K69" s="120"/>
      <c r="L69" s="120"/>
      <c r="M69" s="120"/>
      <c r="N69" s="120"/>
      <c r="O69" s="120"/>
      <c r="P69" s="120"/>
      <c r="Q69" s="120"/>
      <c r="R69" s="120"/>
      <c r="S69" s="120"/>
      <c r="T69" s="120"/>
      <c r="U69" s="120"/>
      <c r="V69" s="120"/>
      <c r="W69" s="120"/>
      <c r="X69" s="120"/>
      <c r="Y69" s="120"/>
      <c r="Z69" s="120"/>
      <c r="AA69" s="120"/>
      <c r="AB69" s="120"/>
      <c r="AC69" s="178"/>
      <c r="AD69" s="179"/>
      <c r="AF69" s="35" t="s">
        <v>103</v>
      </c>
      <c r="AG69" s="237" t="s">
        <v>605</v>
      </c>
      <c r="AH69" s="19" t="s">
        <v>38</v>
      </c>
      <c r="AI69" s="244">
        <v>15</v>
      </c>
      <c r="AJ69" s="244">
        <v>15</v>
      </c>
      <c r="AK69" s="244">
        <v>15</v>
      </c>
      <c r="AL69" s="244">
        <v>15</v>
      </c>
      <c r="AM69" s="244">
        <v>15</v>
      </c>
      <c r="AN69" s="244">
        <v>15</v>
      </c>
      <c r="AO69" s="244">
        <v>5</v>
      </c>
      <c r="AP69" s="402">
        <f t="shared" si="20"/>
        <v>95</v>
      </c>
      <c r="AQ69" s="404">
        <v>50</v>
      </c>
      <c r="AR69" s="404">
        <f t="shared" si="21"/>
        <v>72.5</v>
      </c>
      <c r="AS69" s="635"/>
      <c r="AT69" s="623"/>
      <c r="AU69" s="623"/>
      <c r="AV69" s="623"/>
      <c r="AW69" s="623"/>
      <c r="AX69" s="620"/>
      <c r="AY69" s="620"/>
      <c r="AZ69" s="617"/>
      <c r="BA69" s="245"/>
      <c r="BB69" s="19"/>
      <c r="BC69" s="19"/>
      <c r="BD69" s="19"/>
      <c r="BE69" s="19"/>
      <c r="BF69" s="19"/>
      <c r="BG69" s="205"/>
      <c r="BH69" s="224"/>
      <c r="BI69" s="224"/>
    </row>
    <row r="70" spans="1:61" s="242" customFormat="1" ht="82.5" customHeight="1" x14ac:dyDescent="0.2">
      <c r="A70" s="642"/>
      <c r="B70" s="315"/>
      <c r="C70" s="316"/>
      <c r="D70" s="26"/>
      <c r="E70" s="140"/>
      <c r="F70" s="26">
        <v>3</v>
      </c>
      <c r="G70" s="148" t="s">
        <v>749</v>
      </c>
      <c r="H70" s="140"/>
      <c r="I70" s="120"/>
      <c r="J70" s="120"/>
      <c r="K70" s="120"/>
      <c r="L70" s="120"/>
      <c r="M70" s="120"/>
      <c r="N70" s="120"/>
      <c r="O70" s="120"/>
      <c r="P70" s="120"/>
      <c r="Q70" s="120"/>
      <c r="R70" s="120"/>
      <c r="S70" s="120"/>
      <c r="T70" s="120"/>
      <c r="U70" s="120"/>
      <c r="V70" s="120"/>
      <c r="W70" s="120"/>
      <c r="X70" s="120"/>
      <c r="Y70" s="120"/>
      <c r="Z70" s="120"/>
      <c r="AA70" s="120"/>
      <c r="AB70" s="120"/>
      <c r="AC70" s="178"/>
      <c r="AD70" s="179"/>
      <c r="AF70" s="35" t="s">
        <v>694</v>
      </c>
      <c r="AG70" s="237" t="s">
        <v>605</v>
      </c>
      <c r="AH70" s="19" t="s">
        <v>38</v>
      </c>
      <c r="AI70" s="244">
        <v>15</v>
      </c>
      <c r="AJ70" s="244">
        <v>15</v>
      </c>
      <c r="AK70" s="244">
        <v>15</v>
      </c>
      <c r="AL70" s="244">
        <v>15</v>
      </c>
      <c r="AM70" s="244">
        <v>15</v>
      </c>
      <c r="AN70" s="244">
        <v>15</v>
      </c>
      <c r="AO70" s="244">
        <v>5</v>
      </c>
      <c r="AP70" s="402">
        <f t="shared" si="20"/>
        <v>95</v>
      </c>
      <c r="AQ70" s="404">
        <v>50</v>
      </c>
      <c r="AR70" s="404">
        <f t="shared" si="21"/>
        <v>72.5</v>
      </c>
      <c r="AS70" s="636"/>
      <c r="AT70" s="628"/>
      <c r="AU70" s="628"/>
      <c r="AV70" s="628"/>
      <c r="AW70" s="628"/>
      <c r="AX70" s="621"/>
      <c r="AY70" s="621"/>
      <c r="AZ70" s="618"/>
      <c r="BA70" s="245"/>
      <c r="BB70" s="19"/>
      <c r="BC70" s="19"/>
      <c r="BD70" s="19"/>
      <c r="BE70" s="19"/>
      <c r="BF70" s="19"/>
      <c r="BG70" s="205"/>
      <c r="BH70" s="224"/>
      <c r="BI70" s="224"/>
    </row>
    <row r="71" spans="1:61" ht="77.25" customHeight="1" x14ac:dyDescent="0.2">
      <c r="A71" s="700" t="s">
        <v>98</v>
      </c>
      <c r="B71" s="317" t="s">
        <v>29</v>
      </c>
      <c r="C71" s="336" t="s">
        <v>158</v>
      </c>
      <c r="D71" s="26">
        <v>2</v>
      </c>
      <c r="E71" s="119" t="s">
        <v>95</v>
      </c>
      <c r="F71" s="26">
        <v>1</v>
      </c>
      <c r="G71" s="148" t="s">
        <v>415</v>
      </c>
      <c r="H71" s="9" t="s">
        <v>591</v>
      </c>
      <c r="I71" s="120">
        <v>3</v>
      </c>
      <c r="J71" s="120">
        <v>3</v>
      </c>
      <c r="K71" s="120">
        <v>3</v>
      </c>
      <c r="L71" s="120">
        <v>3</v>
      </c>
      <c r="M71" s="120">
        <v>3</v>
      </c>
      <c r="N71" s="120">
        <v>3</v>
      </c>
      <c r="O71" s="120">
        <v>3</v>
      </c>
      <c r="P71" s="120">
        <v>3</v>
      </c>
      <c r="Q71" s="120">
        <v>3</v>
      </c>
      <c r="R71" s="120">
        <v>3</v>
      </c>
      <c r="S71" s="120">
        <v>5</v>
      </c>
      <c r="T71" s="120">
        <v>4</v>
      </c>
      <c r="U71" s="120">
        <v>4</v>
      </c>
      <c r="V71" s="120">
        <v>4</v>
      </c>
      <c r="W71" s="120">
        <v>4</v>
      </c>
      <c r="X71" s="120">
        <v>4</v>
      </c>
      <c r="Y71" s="120">
        <v>4</v>
      </c>
      <c r="Z71" s="120">
        <v>4</v>
      </c>
      <c r="AA71" s="120">
        <v>4</v>
      </c>
      <c r="AB71" s="120">
        <v>4</v>
      </c>
      <c r="AC71" s="178">
        <f t="shared" si="19"/>
        <v>3</v>
      </c>
      <c r="AD71" s="179">
        <f t="shared" ref="AD71:AD81" si="24">IFERROR(ROUND(AVERAGE(S71:AB71),0),"")</f>
        <v>4</v>
      </c>
      <c r="AE71" s="187" t="str">
        <f>IFERROR(VLOOKUP(CONCATENATE(AC71,AD71),Hoja1!$L$4:$M$28,2,FALSE),"")</f>
        <v>Extremo</v>
      </c>
      <c r="AF71" s="2">
        <v>1</v>
      </c>
      <c r="AG71" s="324" t="s">
        <v>810</v>
      </c>
      <c r="AH71" s="19" t="s">
        <v>38</v>
      </c>
      <c r="AI71" s="180">
        <v>15</v>
      </c>
      <c r="AJ71" s="180">
        <v>15</v>
      </c>
      <c r="AK71" s="180">
        <v>15</v>
      </c>
      <c r="AL71" s="180">
        <v>15</v>
      </c>
      <c r="AM71" s="180">
        <v>15</v>
      </c>
      <c r="AN71" s="180">
        <v>15</v>
      </c>
      <c r="AO71" s="180">
        <v>10</v>
      </c>
      <c r="AP71" s="402">
        <f t="shared" si="20"/>
        <v>100</v>
      </c>
      <c r="AQ71" s="404">
        <v>100</v>
      </c>
      <c r="AR71" s="404">
        <f t="shared" si="21"/>
        <v>100</v>
      </c>
      <c r="AS71" s="637">
        <f>AVERAGE(AR71:AR72)</f>
        <v>100</v>
      </c>
      <c r="AT71" s="633" t="s">
        <v>346</v>
      </c>
      <c r="AU71" s="633" t="s">
        <v>346</v>
      </c>
      <c r="AV71" s="630">
        <v>2</v>
      </c>
      <c r="AW71" s="630">
        <v>2</v>
      </c>
      <c r="AX71" s="619">
        <f t="shared" si="9"/>
        <v>1</v>
      </c>
      <c r="AY71" s="619">
        <f t="shared" si="10"/>
        <v>2</v>
      </c>
      <c r="AZ71" s="616" t="str">
        <f>+IFERROR(VLOOKUP(CONCATENATE(AX71,AY71),Hoja1!$L$4:$M$28,2,FALSE),"")</f>
        <v>Bajo</v>
      </c>
      <c r="BA71" s="200"/>
      <c r="BB71" s="19"/>
      <c r="BC71" s="19"/>
      <c r="BD71" s="19"/>
      <c r="BE71" s="19"/>
      <c r="BF71" s="19"/>
      <c r="BG71" s="205"/>
    </row>
    <row r="72" spans="1:61" ht="82.5" customHeight="1" x14ac:dyDescent="0.2">
      <c r="A72" s="699"/>
      <c r="B72" s="315"/>
      <c r="C72" s="140"/>
      <c r="D72" s="26"/>
      <c r="E72" s="140"/>
      <c r="F72" s="26">
        <v>2</v>
      </c>
      <c r="G72" s="148" t="s">
        <v>416</v>
      </c>
      <c r="H72" s="9"/>
      <c r="I72" s="120"/>
      <c r="J72" s="120"/>
      <c r="K72" s="120"/>
      <c r="L72" s="120"/>
      <c r="M72" s="120"/>
      <c r="N72" s="120"/>
      <c r="O72" s="120"/>
      <c r="P72" s="120"/>
      <c r="Q72" s="120"/>
      <c r="R72" s="120"/>
      <c r="S72" s="120"/>
      <c r="T72" s="120"/>
      <c r="U72" s="120"/>
      <c r="V72" s="120"/>
      <c r="W72" s="120"/>
      <c r="X72" s="120"/>
      <c r="Y72" s="120"/>
      <c r="Z72" s="120"/>
      <c r="AA72" s="120"/>
      <c r="AB72" s="120"/>
      <c r="AC72" s="178" t="str">
        <f t="shared" si="19"/>
        <v/>
      </c>
      <c r="AD72" s="179" t="str">
        <f t="shared" si="24"/>
        <v/>
      </c>
      <c r="AE72" s="187" t="str">
        <f>IFERROR(VLOOKUP(CONCATENATE(AC72,AD72),Hoja1!$L$4:$M$28,2,FALSE),"")</f>
        <v/>
      </c>
      <c r="AF72" s="2">
        <v>2</v>
      </c>
      <c r="AG72" s="237" t="s">
        <v>606</v>
      </c>
      <c r="AH72" s="19" t="s">
        <v>38</v>
      </c>
      <c r="AI72" s="180">
        <v>15</v>
      </c>
      <c r="AJ72" s="180">
        <v>15</v>
      </c>
      <c r="AK72" s="180">
        <v>15</v>
      </c>
      <c r="AL72" s="180">
        <v>15</v>
      </c>
      <c r="AM72" s="180">
        <v>15</v>
      </c>
      <c r="AN72" s="180">
        <v>15</v>
      </c>
      <c r="AO72" s="180">
        <v>10</v>
      </c>
      <c r="AP72" s="402">
        <f t="shared" si="20"/>
        <v>100</v>
      </c>
      <c r="AQ72" s="404">
        <v>100</v>
      </c>
      <c r="AR72" s="404">
        <f t="shared" si="21"/>
        <v>100</v>
      </c>
      <c r="AS72" s="637"/>
      <c r="AT72" s="633"/>
      <c r="AU72" s="633"/>
      <c r="AV72" s="628"/>
      <c r="AW72" s="628"/>
      <c r="AX72" s="621"/>
      <c r="AY72" s="621"/>
      <c r="AZ72" s="618"/>
      <c r="BA72" s="200"/>
      <c r="BB72" s="19"/>
      <c r="BC72" s="19"/>
      <c r="BD72" s="19"/>
      <c r="BE72" s="19"/>
      <c r="BF72" s="19"/>
      <c r="BG72" s="205"/>
    </row>
    <row r="73" spans="1:61" ht="84" customHeight="1" x14ac:dyDescent="0.2">
      <c r="A73" s="698" t="s">
        <v>98</v>
      </c>
      <c r="B73" s="139" t="s">
        <v>29</v>
      </c>
      <c r="C73" s="336" t="s">
        <v>159</v>
      </c>
      <c r="D73" s="26">
        <v>3</v>
      </c>
      <c r="E73" s="119" t="s">
        <v>96</v>
      </c>
      <c r="F73" s="26">
        <v>1</v>
      </c>
      <c r="G73" s="148" t="s">
        <v>417</v>
      </c>
      <c r="H73" s="9" t="s">
        <v>593</v>
      </c>
      <c r="I73" s="120">
        <v>3</v>
      </c>
      <c r="J73" s="120">
        <v>3</v>
      </c>
      <c r="K73" s="120">
        <v>3</v>
      </c>
      <c r="L73" s="120">
        <v>3</v>
      </c>
      <c r="M73" s="120">
        <v>3</v>
      </c>
      <c r="N73" s="120">
        <v>3</v>
      </c>
      <c r="O73" s="120">
        <v>3</v>
      </c>
      <c r="P73" s="120">
        <v>3</v>
      </c>
      <c r="Q73" s="120">
        <v>3</v>
      </c>
      <c r="R73" s="120">
        <v>3</v>
      </c>
      <c r="S73" s="120">
        <v>3</v>
      </c>
      <c r="T73" s="120">
        <v>3</v>
      </c>
      <c r="U73" s="120">
        <v>3</v>
      </c>
      <c r="V73" s="120">
        <v>3</v>
      </c>
      <c r="W73" s="120">
        <v>3</v>
      </c>
      <c r="X73" s="120">
        <v>3</v>
      </c>
      <c r="Y73" s="120">
        <v>3</v>
      </c>
      <c r="Z73" s="120">
        <v>3</v>
      </c>
      <c r="AA73" s="120">
        <v>3</v>
      </c>
      <c r="AB73" s="120">
        <v>3</v>
      </c>
      <c r="AC73" s="178">
        <f t="shared" ref="AC73:AC93" si="25">IFERROR(ROUND(AVERAGE(I73:R73),0),"")</f>
        <v>3</v>
      </c>
      <c r="AD73" s="179">
        <f t="shared" si="24"/>
        <v>3</v>
      </c>
      <c r="AE73" s="187" t="str">
        <f>IFERROR(VLOOKUP(CONCATENATE(AC73,AD73),Hoja1!$L$4:$M$28,2,FALSE),"")</f>
        <v>Alto</v>
      </c>
      <c r="AF73" s="2">
        <v>1</v>
      </c>
      <c r="AG73" s="287" t="s">
        <v>99</v>
      </c>
      <c r="AH73" s="19" t="s">
        <v>38</v>
      </c>
      <c r="AI73" s="180">
        <v>15</v>
      </c>
      <c r="AJ73" s="180">
        <v>15</v>
      </c>
      <c r="AK73" s="180">
        <v>15</v>
      </c>
      <c r="AL73" s="180">
        <v>15</v>
      </c>
      <c r="AM73" s="180">
        <v>15</v>
      </c>
      <c r="AN73" s="180">
        <v>15</v>
      </c>
      <c r="AO73" s="180">
        <v>10</v>
      </c>
      <c r="AP73" s="402">
        <f t="shared" si="20"/>
        <v>100</v>
      </c>
      <c r="AQ73" s="404">
        <v>100</v>
      </c>
      <c r="AR73" s="404">
        <f t="shared" si="21"/>
        <v>100</v>
      </c>
      <c r="AS73" s="637">
        <f>AVERAGE(AR73:AR76)</f>
        <v>91.25</v>
      </c>
      <c r="AT73" s="633" t="s">
        <v>346</v>
      </c>
      <c r="AU73" s="633" t="s">
        <v>346</v>
      </c>
      <c r="AV73" s="630">
        <v>1</v>
      </c>
      <c r="AW73" s="630">
        <v>1</v>
      </c>
      <c r="AX73" s="619">
        <f t="shared" si="9"/>
        <v>2</v>
      </c>
      <c r="AY73" s="619">
        <f t="shared" si="10"/>
        <v>2</v>
      </c>
      <c r="AZ73" s="616" t="str">
        <f>+IFERROR(VLOOKUP(CONCATENATE(AX73,AY73),Hoja1!$L$4:$M$28,2,FALSE),"")</f>
        <v>Bajo</v>
      </c>
      <c r="BA73" s="200"/>
      <c r="BB73" s="19"/>
      <c r="BC73" s="19"/>
      <c r="BD73" s="19"/>
      <c r="BE73" s="19"/>
      <c r="BF73" s="19"/>
      <c r="BG73" s="205"/>
    </row>
    <row r="74" spans="1:61" ht="62.25" customHeight="1" x14ac:dyDescent="0.2">
      <c r="A74" s="699"/>
      <c r="B74" s="100"/>
      <c r="C74" s="190"/>
      <c r="D74" s="33"/>
      <c r="E74" s="9"/>
      <c r="F74" s="26">
        <v>2</v>
      </c>
      <c r="G74" s="148" t="s">
        <v>592</v>
      </c>
      <c r="H74" s="25"/>
      <c r="I74" s="120"/>
      <c r="J74" s="120"/>
      <c r="K74" s="120"/>
      <c r="L74" s="120"/>
      <c r="M74" s="120"/>
      <c r="N74" s="120"/>
      <c r="O74" s="120"/>
      <c r="P74" s="120"/>
      <c r="Q74" s="120"/>
      <c r="R74" s="120"/>
      <c r="S74" s="120"/>
      <c r="T74" s="120"/>
      <c r="U74" s="120"/>
      <c r="V74" s="120"/>
      <c r="W74" s="120"/>
      <c r="X74" s="120"/>
      <c r="Y74" s="120"/>
      <c r="Z74" s="120"/>
      <c r="AA74" s="120"/>
      <c r="AB74" s="120"/>
      <c r="AC74" s="178" t="str">
        <f t="shared" si="25"/>
        <v/>
      </c>
      <c r="AD74" s="179" t="str">
        <f t="shared" si="24"/>
        <v/>
      </c>
      <c r="AE74" s="187" t="str">
        <f>IFERROR(VLOOKUP(CONCATENATE(AC74,AD74),Hoja1!$L$4:$M$28,2,FALSE),"")</f>
        <v/>
      </c>
      <c r="AF74" s="2">
        <v>2</v>
      </c>
      <c r="AG74" s="238" t="s">
        <v>809</v>
      </c>
      <c r="AH74" s="19" t="s">
        <v>38</v>
      </c>
      <c r="AI74" s="180">
        <v>15</v>
      </c>
      <c r="AJ74" s="180">
        <v>15</v>
      </c>
      <c r="AK74" s="180">
        <v>15</v>
      </c>
      <c r="AL74" s="180">
        <v>15</v>
      </c>
      <c r="AM74" s="180">
        <v>15</v>
      </c>
      <c r="AN74" s="180">
        <v>15</v>
      </c>
      <c r="AO74" s="180">
        <v>10</v>
      </c>
      <c r="AP74" s="402">
        <f t="shared" si="20"/>
        <v>100</v>
      </c>
      <c r="AQ74" s="404">
        <v>100</v>
      </c>
      <c r="AR74" s="404">
        <f t="shared" si="21"/>
        <v>100</v>
      </c>
      <c r="AS74" s="637"/>
      <c r="AT74" s="633"/>
      <c r="AU74" s="633"/>
      <c r="AV74" s="623"/>
      <c r="AW74" s="623"/>
      <c r="AX74" s="620"/>
      <c r="AY74" s="620"/>
      <c r="AZ74" s="617"/>
      <c r="BA74" s="200"/>
      <c r="BB74" s="19"/>
      <c r="BC74" s="19"/>
      <c r="BD74" s="19"/>
      <c r="BE74" s="19"/>
      <c r="BF74" s="19"/>
      <c r="BG74" s="205"/>
    </row>
    <row r="75" spans="1:61" ht="84" customHeight="1" x14ac:dyDescent="0.2">
      <c r="A75" s="699"/>
      <c r="B75" s="100"/>
      <c r="C75" s="190"/>
      <c r="D75" s="33"/>
      <c r="E75" s="9"/>
      <c r="F75" s="26">
        <v>3</v>
      </c>
      <c r="G75" s="148" t="s">
        <v>418</v>
      </c>
      <c r="H75" s="25"/>
      <c r="I75" s="120"/>
      <c r="J75" s="120"/>
      <c r="K75" s="120"/>
      <c r="L75" s="120"/>
      <c r="M75" s="120"/>
      <c r="N75" s="120"/>
      <c r="O75" s="120"/>
      <c r="P75" s="120"/>
      <c r="Q75" s="120"/>
      <c r="R75" s="120"/>
      <c r="S75" s="120"/>
      <c r="T75" s="120"/>
      <c r="U75" s="120"/>
      <c r="V75" s="120"/>
      <c r="W75" s="120"/>
      <c r="X75" s="120"/>
      <c r="Y75" s="120"/>
      <c r="Z75" s="120"/>
      <c r="AA75" s="120"/>
      <c r="AB75" s="120"/>
      <c r="AC75" s="178" t="str">
        <f t="shared" si="25"/>
        <v/>
      </c>
      <c r="AD75" s="179" t="str">
        <f t="shared" si="24"/>
        <v/>
      </c>
      <c r="AE75" s="187" t="str">
        <f>IFERROR(VLOOKUP(CONCATENATE(AC75,AD75),Hoja1!$L$4:$M$28,2,FALSE),"")</f>
        <v/>
      </c>
      <c r="AF75" s="2">
        <v>3</v>
      </c>
      <c r="AG75" s="238" t="s">
        <v>809</v>
      </c>
      <c r="AH75" s="19" t="s">
        <v>38</v>
      </c>
      <c r="AI75" s="313">
        <v>15</v>
      </c>
      <c r="AJ75" s="313">
        <v>15</v>
      </c>
      <c r="AK75" s="313">
        <v>15</v>
      </c>
      <c r="AL75" s="313">
        <v>15</v>
      </c>
      <c r="AM75" s="313">
        <v>15</v>
      </c>
      <c r="AN75" s="313">
        <v>15</v>
      </c>
      <c r="AO75" s="313">
        <v>10</v>
      </c>
      <c r="AP75" s="402">
        <f t="shared" si="20"/>
        <v>100</v>
      </c>
      <c r="AQ75" s="404">
        <v>100</v>
      </c>
      <c r="AR75" s="404">
        <f t="shared" si="21"/>
        <v>100</v>
      </c>
      <c r="AS75" s="637"/>
      <c r="AT75" s="633"/>
      <c r="AU75" s="633"/>
      <c r="AV75" s="623"/>
      <c r="AW75" s="623"/>
      <c r="AX75" s="620"/>
      <c r="AY75" s="620"/>
      <c r="AZ75" s="617"/>
      <c r="BA75" s="200"/>
      <c r="BB75" s="19"/>
      <c r="BC75" s="19"/>
      <c r="BD75" s="19"/>
      <c r="BE75" s="19"/>
      <c r="BF75" s="19"/>
      <c r="BG75" s="205"/>
    </row>
    <row r="76" spans="1:61" ht="58.5" customHeight="1" x14ac:dyDescent="0.2">
      <c r="A76" s="699"/>
      <c r="B76" s="100"/>
      <c r="C76" s="190"/>
      <c r="D76" s="33"/>
      <c r="E76" s="9"/>
      <c r="F76" s="26">
        <v>4</v>
      </c>
      <c r="G76" s="148" t="s">
        <v>419</v>
      </c>
      <c r="H76" s="25"/>
      <c r="I76" s="120"/>
      <c r="J76" s="120"/>
      <c r="K76" s="120"/>
      <c r="L76" s="120"/>
      <c r="M76" s="120"/>
      <c r="N76" s="120"/>
      <c r="O76" s="120"/>
      <c r="P76" s="120"/>
      <c r="Q76" s="120"/>
      <c r="R76" s="120"/>
      <c r="S76" s="120"/>
      <c r="T76" s="120"/>
      <c r="U76" s="120"/>
      <c r="V76" s="120"/>
      <c r="W76" s="120"/>
      <c r="X76" s="120"/>
      <c r="Y76" s="120"/>
      <c r="Z76" s="120"/>
      <c r="AA76" s="120"/>
      <c r="AB76" s="120"/>
      <c r="AC76" s="178" t="str">
        <f t="shared" si="25"/>
        <v/>
      </c>
      <c r="AD76" s="179" t="str">
        <f t="shared" si="24"/>
        <v/>
      </c>
      <c r="AE76" s="187" t="str">
        <f>IFERROR(VLOOKUP(CONCATENATE(AC76,AD76),Hoja1!$L$4:$M$28,2,FALSE),"")</f>
        <v/>
      </c>
      <c r="AF76" s="2">
        <v>4</v>
      </c>
      <c r="AG76" s="237" t="s">
        <v>72</v>
      </c>
      <c r="AH76" s="19" t="s">
        <v>38</v>
      </c>
      <c r="AI76" s="180">
        <v>15</v>
      </c>
      <c r="AJ76" s="180">
        <v>15</v>
      </c>
      <c r="AK76" s="180">
        <v>15</v>
      </c>
      <c r="AL76" s="180">
        <v>15</v>
      </c>
      <c r="AM76" s="180">
        <v>15</v>
      </c>
      <c r="AN76" s="180">
        <v>0</v>
      </c>
      <c r="AO76" s="180">
        <v>5</v>
      </c>
      <c r="AP76" s="402">
        <f t="shared" si="20"/>
        <v>80</v>
      </c>
      <c r="AQ76" s="404">
        <v>50</v>
      </c>
      <c r="AR76" s="404">
        <f t="shared" si="21"/>
        <v>65</v>
      </c>
      <c r="AS76" s="637"/>
      <c r="AT76" s="633"/>
      <c r="AU76" s="633"/>
      <c r="AV76" s="628"/>
      <c r="AW76" s="628"/>
      <c r="AX76" s="621"/>
      <c r="AY76" s="621"/>
      <c r="AZ76" s="618"/>
      <c r="BA76" s="200"/>
      <c r="BB76" s="19"/>
      <c r="BC76" s="19"/>
      <c r="BD76" s="19"/>
      <c r="BE76" s="19"/>
      <c r="BF76" s="19"/>
      <c r="BG76" s="205"/>
    </row>
    <row r="77" spans="1:61" ht="68.25" customHeight="1" x14ac:dyDescent="0.2">
      <c r="A77" s="698" t="s">
        <v>98</v>
      </c>
      <c r="B77" s="223" t="s">
        <v>355</v>
      </c>
      <c r="C77" s="336" t="s">
        <v>160</v>
      </c>
      <c r="D77" s="26">
        <v>4</v>
      </c>
      <c r="E77" s="119" t="s">
        <v>97</v>
      </c>
      <c r="F77" s="26">
        <v>1</v>
      </c>
      <c r="G77" s="148" t="s">
        <v>420</v>
      </c>
      <c r="H77" s="9" t="s">
        <v>594</v>
      </c>
      <c r="I77" s="120">
        <v>3</v>
      </c>
      <c r="J77" s="120">
        <v>3</v>
      </c>
      <c r="K77" s="120">
        <v>3</v>
      </c>
      <c r="L77" s="120">
        <v>3</v>
      </c>
      <c r="M77" s="120">
        <v>4</v>
      </c>
      <c r="N77" s="120">
        <v>3</v>
      </c>
      <c r="O77" s="120">
        <v>3</v>
      </c>
      <c r="P77" s="120">
        <v>3</v>
      </c>
      <c r="Q77" s="120">
        <v>3</v>
      </c>
      <c r="R77" s="120">
        <v>3</v>
      </c>
      <c r="S77" s="120">
        <v>4</v>
      </c>
      <c r="T77" s="120">
        <v>4</v>
      </c>
      <c r="U77" s="120">
        <v>4</v>
      </c>
      <c r="V77" s="120">
        <v>4</v>
      </c>
      <c r="W77" s="120">
        <v>4</v>
      </c>
      <c r="X77" s="120">
        <v>4</v>
      </c>
      <c r="Y77" s="120">
        <v>4</v>
      </c>
      <c r="Z77" s="120">
        <v>4</v>
      </c>
      <c r="AA77" s="120">
        <v>4</v>
      </c>
      <c r="AB77" s="120">
        <v>4</v>
      </c>
      <c r="AC77" s="178">
        <f t="shared" si="25"/>
        <v>3</v>
      </c>
      <c r="AD77" s="179">
        <f t="shared" si="24"/>
        <v>4</v>
      </c>
      <c r="AE77" s="187" t="str">
        <f>IFERROR(VLOOKUP(CONCATENATE(AC77,AD77),Hoja1!$L$4:$M$28,2,FALSE),"")</f>
        <v>Extremo</v>
      </c>
      <c r="AF77" s="2">
        <v>1</v>
      </c>
      <c r="AG77" s="9" t="s">
        <v>811</v>
      </c>
      <c r="AH77" s="19" t="s">
        <v>38</v>
      </c>
      <c r="AI77" s="180">
        <v>15</v>
      </c>
      <c r="AJ77" s="180">
        <v>15</v>
      </c>
      <c r="AK77" s="180">
        <v>15</v>
      </c>
      <c r="AL77" s="180">
        <v>15</v>
      </c>
      <c r="AM77" s="180">
        <v>15</v>
      </c>
      <c r="AN77" s="180">
        <v>15</v>
      </c>
      <c r="AO77" s="180">
        <v>10</v>
      </c>
      <c r="AP77" s="402">
        <f t="shared" si="20"/>
        <v>100</v>
      </c>
      <c r="AQ77" s="420">
        <v>50</v>
      </c>
      <c r="AR77" s="404">
        <f t="shared" si="21"/>
        <v>75</v>
      </c>
      <c r="AS77" s="637">
        <f>AVERAGE(AR77:AR78)</f>
        <v>68.75</v>
      </c>
      <c r="AT77" s="633" t="s">
        <v>346</v>
      </c>
      <c r="AU77" s="633" t="s">
        <v>348</v>
      </c>
      <c r="AV77" s="630">
        <v>1</v>
      </c>
      <c r="AW77" s="630">
        <v>0</v>
      </c>
      <c r="AX77" s="619">
        <f t="shared" si="9"/>
        <v>2</v>
      </c>
      <c r="AY77" s="619">
        <f t="shared" si="10"/>
        <v>4</v>
      </c>
      <c r="AZ77" s="616" t="str">
        <f>+IFERROR(VLOOKUP(CONCATENATE(AX77,AY77),Hoja1!$L$4:$M$28,2,FALSE),"")</f>
        <v>Alto</v>
      </c>
      <c r="BA77" s="200"/>
      <c r="BB77" s="19"/>
      <c r="BC77" s="19"/>
      <c r="BD77" s="19"/>
      <c r="BE77" s="19"/>
      <c r="BF77" s="19"/>
      <c r="BG77" s="205"/>
    </row>
    <row r="78" spans="1:61" ht="63.75" customHeight="1" x14ac:dyDescent="0.2">
      <c r="A78" s="699"/>
      <c r="B78" s="315"/>
      <c r="C78" s="140"/>
      <c r="D78" s="26"/>
      <c r="E78" s="140"/>
      <c r="F78" s="26">
        <v>2</v>
      </c>
      <c r="G78" s="148" t="s">
        <v>421</v>
      </c>
      <c r="H78" s="140"/>
      <c r="I78" s="120"/>
      <c r="J78" s="120"/>
      <c r="K78" s="120"/>
      <c r="L78" s="120"/>
      <c r="M78" s="120"/>
      <c r="N78" s="120"/>
      <c r="O78" s="120"/>
      <c r="P78" s="120"/>
      <c r="Q78" s="120"/>
      <c r="R78" s="120"/>
      <c r="S78" s="120"/>
      <c r="T78" s="120"/>
      <c r="U78" s="120"/>
      <c r="V78" s="120"/>
      <c r="W78" s="120"/>
      <c r="X78" s="120"/>
      <c r="Y78" s="120"/>
      <c r="Z78" s="120"/>
      <c r="AA78" s="120"/>
      <c r="AB78" s="120"/>
      <c r="AC78" s="178" t="str">
        <f t="shared" si="25"/>
        <v/>
      </c>
      <c r="AD78" s="179" t="str">
        <f t="shared" si="24"/>
        <v/>
      </c>
      <c r="AE78" s="187" t="str">
        <f>IFERROR(VLOOKUP(CONCATENATE(AC78,AD78),Hoja1!$L$4:$M$28,2,FALSE),"")</f>
        <v/>
      </c>
      <c r="AF78" s="2">
        <v>2</v>
      </c>
      <c r="AG78" s="9" t="s">
        <v>611</v>
      </c>
      <c r="AH78" s="19" t="s">
        <v>38</v>
      </c>
      <c r="AI78" s="180">
        <v>15</v>
      </c>
      <c r="AJ78" s="180">
        <v>15</v>
      </c>
      <c r="AK78" s="180">
        <v>0</v>
      </c>
      <c r="AL78" s="180">
        <v>15</v>
      </c>
      <c r="AM78" s="180">
        <v>15</v>
      </c>
      <c r="AN78" s="180">
        <v>15</v>
      </c>
      <c r="AO78" s="180">
        <v>0</v>
      </c>
      <c r="AP78" s="402">
        <f t="shared" si="20"/>
        <v>75</v>
      </c>
      <c r="AQ78" s="404">
        <v>50</v>
      </c>
      <c r="AR78" s="404">
        <f t="shared" si="21"/>
        <v>62.5</v>
      </c>
      <c r="AS78" s="637"/>
      <c r="AT78" s="633"/>
      <c r="AU78" s="633"/>
      <c r="AV78" s="628"/>
      <c r="AW78" s="628"/>
      <c r="AX78" s="621"/>
      <c r="AY78" s="621"/>
      <c r="AZ78" s="618"/>
      <c r="BA78" s="200"/>
      <c r="BB78" s="19"/>
      <c r="BC78" s="19"/>
      <c r="BD78" s="19"/>
      <c r="BE78" s="19"/>
      <c r="BF78" s="19"/>
      <c r="BG78" s="205"/>
    </row>
    <row r="79" spans="1:61" ht="114" customHeight="1" x14ac:dyDescent="0.2">
      <c r="A79" s="638" t="s">
        <v>102</v>
      </c>
      <c r="B79" s="19" t="s">
        <v>29</v>
      </c>
      <c r="C79" s="464" t="s">
        <v>161</v>
      </c>
      <c r="D79" s="33">
        <v>1</v>
      </c>
      <c r="E79" s="119" t="s">
        <v>750</v>
      </c>
      <c r="F79" s="149">
        <v>1</v>
      </c>
      <c r="G79" s="148" t="s">
        <v>384</v>
      </c>
      <c r="H79" s="9" t="s">
        <v>235</v>
      </c>
      <c r="I79" s="120">
        <v>3</v>
      </c>
      <c r="J79" s="120">
        <v>4</v>
      </c>
      <c r="K79" s="120">
        <v>3</v>
      </c>
      <c r="L79" s="120"/>
      <c r="M79" s="120"/>
      <c r="N79" s="120"/>
      <c r="O79" s="120"/>
      <c r="P79" s="120"/>
      <c r="Q79" s="120"/>
      <c r="R79" s="120"/>
      <c r="S79" s="120">
        <v>4</v>
      </c>
      <c r="T79" s="120">
        <v>4</v>
      </c>
      <c r="U79" s="120">
        <v>4</v>
      </c>
      <c r="V79" s="120"/>
      <c r="W79" s="120"/>
      <c r="X79" s="120"/>
      <c r="Y79" s="120"/>
      <c r="Z79" s="120"/>
      <c r="AA79" s="120"/>
      <c r="AB79" s="120"/>
      <c r="AC79" s="178">
        <f t="shared" si="25"/>
        <v>3</v>
      </c>
      <c r="AD79" s="179">
        <f t="shared" si="24"/>
        <v>4</v>
      </c>
      <c r="AE79" s="187" t="str">
        <f>IFERROR(VLOOKUP(CONCATENATE(AC79,AD79),Hoja1!$L$4:$M$28,2,FALSE),"")</f>
        <v>Extremo</v>
      </c>
      <c r="AF79" s="34">
        <v>1</v>
      </c>
      <c r="AG79" s="32" t="s">
        <v>321</v>
      </c>
      <c r="AH79" s="19" t="s">
        <v>38</v>
      </c>
      <c r="AI79" s="180">
        <v>15</v>
      </c>
      <c r="AJ79" s="180">
        <v>15</v>
      </c>
      <c r="AK79" s="180">
        <v>15</v>
      </c>
      <c r="AL79" s="180">
        <v>15</v>
      </c>
      <c r="AM79" s="180">
        <v>15</v>
      </c>
      <c r="AN79" s="180">
        <v>15</v>
      </c>
      <c r="AO79" s="180">
        <v>10</v>
      </c>
      <c r="AP79" s="402">
        <f t="shared" si="20"/>
        <v>100</v>
      </c>
      <c r="AQ79" s="404">
        <v>50</v>
      </c>
      <c r="AR79" s="404">
        <f t="shared" si="21"/>
        <v>75</v>
      </c>
      <c r="AS79" s="637">
        <f>AVERAGE(AR79:AR81)</f>
        <v>80.833333333333329</v>
      </c>
      <c r="AT79" s="633" t="s">
        <v>346</v>
      </c>
      <c r="AU79" s="633" t="s">
        <v>346</v>
      </c>
      <c r="AV79" s="630">
        <v>1</v>
      </c>
      <c r="AW79" s="630">
        <v>1</v>
      </c>
      <c r="AX79" s="619">
        <f t="shared" si="9"/>
        <v>2</v>
      </c>
      <c r="AY79" s="619">
        <f t="shared" si="10"/>
        <v>3</v>
      </c>
      <c r="AZ79" s="616" t="str">
        <f>+IFERROR(VLOOKUP(CONCATENATE(AX79,AY79),Hoja1!$L$4:$M$28,2,FALSE),"")</f>
        <v>Moderado</v>
      </c>
      <c r="BA79" s="200"/>
      <c r="BB79" s="19"/>
      <c r="BC79" s="19"/>
      <c r="BD79" s="19"/>
      <c r="BE79" s="19"/>
      <c r="BF79" s="19"/>
      <c r="BG79" s="205"/>
    </row>
    <row r="80" spans="1:61" ht="79.5" customHeight="1" x14ac:dyDescent="0.2">
      <c r="A80" s="639"/>
      <c r="B80" s="100"/>
      <c r="C80" s="190"/>
      <c r="D80" s="33"/>
      <c r="E80" s="9"/>
      <c r="F80" s="149">
        <v>2</v>
      </c>
      <c r="G80" s="148" t="s">
        <v>385</v>
      </c>
      <c r="H80" s="9" t="s">
        <v>751</v>
      </c>
      <c r="I80" s="120"/>
      <c r="J80" s="120"/>
      <c r="K80" s="120"/>
      <c r="L80" s="120"/>
      <c r="M80" s="120"/>
      <c r="N80" s="120"/>
      <c r="O80" s="120"/>
      <c r="P80" s="120"/>
      <c r="Q80" s="120"/>
      <c r="R80" s="120"/>
      <c r="S80" s="120"/>
      <c r="T80" s="120"/>
      <c r="U80" s="120"/>
      <c r="V80" s="120"/>
      <c r="W80" s="120"/>
      <c r="X80" s="120"/>
      <c r="Y80" s="120"/>
      <c r="Z80" s="120"/>
      <c r="AA80" s="120"/>
      <c r="AB80" s="120"/>
      <c r="AC80" s="178" t="str">
        <f t="shared" si="25"/>
        <v/>
      </c>
      <c r="AD80" s="179" t="str">
        <f t="shared" si="24"/>
        <v/>
      </c>
      <c r="AE80" s="187" t="str">
        <f>IFERROR(VLOOKUP(CONCATENATE(AC80,AD80),Hoja1!$L$4:$M$28,2,FALSE),"")</f>
        <v/>
      </c>
      <c r="AF80" s="34">
        <v>2</v>
      </c>
      <c r="AG80" s="288" t="s">
        <v>83</v>
      </c>
      <c r="AH80" s="19" t="s">
        <v>38</v>
      </c>
      <c r="AI80" s="180">
        <v>15</v>
      </c>
      <c r="AJ80" s="180">
        <v>15</v>
      </c>
      <c r="AK80" s="180">
        <v>0</v>
      </c>
      <c r="AL80" s="180">
        <v>15</v>
      </c>
      <c r="AM80" s="180">
        <v>15</v>
      </c>
      <c r="AN80" s="180">
        <v>15</v>
      </c>
      <c r="AO80" s="180">
        <v>10</v>
      </c>
      <c r="AP80" s="402">
        <f t="shared" si="20"/>
        <v>85</v>
      </c>
      <c r="AQ80" s="404">
        <v>50</v>
      </c>
      <c r="AR80" s="404">
        <f t="shared" si="21"/>
        <v>67.5</v>
      </c>
      <c r="AS80" s="637"/>
      <c r="AT80" s="633"/>
      <c r="AU80" s="633"/>
      <c r="AV80" s="623"/>
      <c r="AW80" s="623"/>
      <c r="AX80" s="620"/>
      <c r="AY80" s="620"/>
      <c r="AZ80" s="617"/>
      <c r="BA80" s="200"/>
      <c r="BB80" s="19"/>
      <c r="BC80" s="19"/>
      <c r="BD80" s="19"/>
      <c r="BE80" s="19"/>
      <c r="BF80" s="19"/>
      <c r="BG80" s="205"/>
    </row>
    <row r="81" spans="1:61" ht="96.75" customHeight="1" x14ac:dyDescent="0.2">
      <c r="A81" s="639"/>
      <c r="B81" s="100"/>
      <c r="C81" s="190"/>
      <c r="D81" s="33"/>
      <c r="E81" s="9"/>
      <c r="F81" s="149">
        <v>3</v>
      </c>
      <c r="G81" s="148" t="s">
        <v>752</v>
      </c>
      <c r="H81" s="9" t="s">
        <v>386</v>
      </c>
      <c r="I81" s="120"/>
      <c r="J81" s="120"/>
      <c r="K81" s="120"/>
      <c r="L81" s="120"/>
      <c r="M81" s="120"/>
      <c r="N81" s="120"/>
      <c r="O81" s="120"/>
      <c r="P81" s="120"/>
      <c r="Q81" s="120"/>
      <c r="R81" s="120"/>
      <c r="S81" s="120"/>
      <c r="T81" s="120"/>
      <c r="U81" s="120"/>
      <c r="V81" s="120"/>
      <c r="W81" s="120"/>
      <c r="X81" s="120"/>
      <c r="Y81" s="120"/>
      <c r="Z81" s="120"/>
      <c r="AA81" s="120"/>
      <c r="AB81" s="120"/>
      <c r="AC81" s="178" t="str">
        <f t="shared" si="25"/>
        <v/>
      </c>
      <c r="AD81" s="179" t="str">
        <f t="shared" si="24"/>
        <v/>
      </c>
      <c r="AE81" s="187" t="str">
        <f>IFERROR(VLOOKUP(CONCATENATE(AC81,AD81),Hoja1!$L$4:$M$28,2,FALSE),"")</f>
        <v/>
      </c>
      <c r="AF81" s="34">
        <v>3</v>
      </c>
      <c r="AG81" s="239" t="s">
        <v>812</v>
      </c>
      <c r="AH81" s="19" t="s">
        <v>38</v>
      </c>
      <c r="AI81" s="180">
        <v>15</v>
      </c>
      <c r="AJ81" s="180">
        <v>15</v>
      </c>
      <c r="AK81" s="180">
        <v>15</v>
      </c>
      <c r="AL81" s="180">
        <v>15</v>
      </c>
      <c r="AM81" s="180">
        <v>15</v>
      </c>
      <c r="AN81" s="180">
        <v>15</v>
      </c>
      <c r="AO81" s="180">
        <v>10</v>
      </c>
      <c r="AP81" s="402">
        <f t="shared" si="20"/>
        <v>100</v>
      </c>
      <c r="AQ81" s="404">
        <v>100</v>
      </c>
      <c r="AR81" s="404">
        <f t="shared" si="21"/>
        <v>100</v>
      </c>
      <c r="AS81" s="637"/>
      <c r="AT81" s="633"/>
      <c r="AU81" s="633"/>
      <c r="AV81" s="628"/>
      <c r="AW81" s="628"/>
      <c r="AX81" s="621"/>
      <c r="AY81" s="621"/>
      <c r="AZ81" s="618"/>
      <c r="BA81" s="200"/>
      <c r="BB81" s="19"/>
      <c r="BC81" s="19"/>
      <c r="BD81" s="19"/>
      <c r="BE81" s="19"/>
      <c r="BF81" s="19"/>
      <c r="BG81" s="205"/>
    </row>
    <row r="82" spans="1:61" ht="97.5" customHeight="1" x14ac:dyDescent="0.2">
      <c r="A82" s="638" t="s">
        <v>102</v>
      </c>
      <c r="B82" s="19" t="s">
        <v>354</v>
      </c>
      <c r="C82" s="464" t="s">
        <v>162</v>
      </c>
      <c r="D82" s="33">
        <v>2</v>
      </c>
      <c r="E82" s="119" t="s">
        <v>388</v>
      </c>
      <c r="F82" s="149">
        <v>1</v>
      </c>
      <c r="G82" s="148" t="s">
        <v>389</v>
      </c>
      <c r="H82" s="9" t="s">
        <v>234</v>
      </c>
      <c r="I82" s="120">
        <v>3</v>
      </c>
      <c r="J82" s="120">
        <v>3</v>
      </c>
      <c r="K82" s="120">
        <v>3</v>
      </c>
      <c r="L82" s="120"/>
      <c r="M82" s="120"/>
      <c r="N82" s="120"/>
      <c r="O82" s="120"/>
      <c r="P82" s="120"/>
      <c r="Q82" s="120"/>
      <c r="R82" s="120"/>
      <c r="S82" s="120">
        <v>3</v>
      </c>
      <c r="T82" s="120">
        <v>3</v>
      </c>
      <c r="U82" s="120">
        <v>3</v>
      </c>
      <c r="V82" s="120"/>
      <c r="W82" s="120"/>
      <c r="X82" s="120"/>
      <c r="Y82" s="120"/>
      <c r="Z82" s="120"/>
      <c r="AA82" s="120"/>
      <c r="AB82" s="120"/>
      <c r="AC82" s="178">
        <f t="shared" si="25"/>
        <v>3</v>
      </c>
      <c r="AD82" s="179">
        <f t="shared" ref="AD82:AD93" si="26">IFERROR(ROUND(AVERAGE(S82:AB82),0),"")</f>
        <v>3</v>
      </c>
      <c r="AE82" s="187" t="str">
        <f>IFERROR(VLOOKUP(CONCATENATE(AC82,AD82),Hoja1!$L$4:$M$28,2,FALSE),"")</f>
        <v>Alto</v>
      </c>
      <c r="AF82" s="289">
        <v>1</v>
      </c>
      <c r="AG82" s="240" t="s">
        <v>813</v>
      </c>
      <c r="AH82" s="19" t="s">
        <v>38</v>
      </c>
      <c r="AI82" s="180">
        <v>15</v>
      </c>
      <c r="AJ82" s="180">
        <v>15</v>
      </c>
      <c r="AK82" s="180">
        <v>15</v>
      </c>
      <c r="AL82" s="180">
        <v>15</v>
      </c>
      <c r="AM82" s="180">
        <v>15</v>
      </c>
      <c r="AN82" s="180">
        <v>0</v>
      </c>
      <c r="AO82" s="180">
        <v>5</v>
      </c>
      <c r="AP82" s="402">
        <f t="shared" si="20"/>
        <v>80</v>
      </c>
      <c r="AQ82" s="404">
        <v>50</v>
      </c>
      <c r="AR82" s="404">
        <f t="shared" si="21"/>
        <v>65</v>
      </c>
      <c r="AS82" s="637">
        <f>AVERAGE(AR82:AR85)</f>
        <v>71.875</v>
      </c>
      <c r="AT82" s="633" t="s">
        <v>346</v>
      </c>
      <c r="AU82" s="633" t="s">
        <v>346</v>
      </c>
      <c r="AV82" s="630">
        <v>1</v>
      </c>
      <c r="AW82" s="630">
        <v>1</v>
      </c>
      <c r="AX82" s="619">
        <f t="shared" ref="AX82:AX141" si="27">IFERROR(AC82-AV82,"")</f>
        <v>2</v>
      </c>
      <c r="AY82" s="619">
        <f t="shared" ref="AY82:AY141" si="28">IFERROR(AD82-AW82,"")</f>
        <v>2</v>
      </c>
      <c r="AZ82" s="616" t="str">
        <f>+IFERROR(VLOOKUP(CONCATENATE(AX82,AY82),Hoja1!$L$4:$M$28,2,FALSE),"")</f>
        <v>Bajo</v>
      </c>
      <c r="BA82" s="200"/>
      <c r="BB82" s="19"/>
      <c r="BC82" s="19"/>
      <c r="BD82" s="19"/>
      <c r="BE82" s="19"/>
      <c r="BF82" s="19"/>
      <c r="BG82" s="205"/>
    </row>
    <row r="83" spans="1:61" ht="66.75" customHeight="1" x14ac:dyDescent="0.2">
      <c r="A83" s="639"/>
      <c r="B83" s="100"/>
      <c r="C83" s="190"/>
      <c r="D83" s="33"/>
      <c r="E83" s="189"/>
      <c r="F83" s="149">
        <v>2</v>
      </c>
      <c r="G83" s="148" t="s">
        <v>390</v>
      </c>
      <c r="H83" s="9" t="s">
        <v>101</v>
      </c>
      <c r="I83" s="120"/>
      <c r="J83" s="120"/>
      <c r="K83" s="120"/>
      <c r="L83" s="120"/>
      <c r="M83" s="120"/>
      <c r="N83" s="120"/>
      <c r="O83" s="120"/>
      <c r="P83" s="120"/>
      <c r="Q83" s="120"/>
      <c r="R83" s="120"/>
      <c r="S83" s="120"/>
      <c r="T83" s="120"/>
      <c r="U83" s="120"/>
      <c r="V83" s="120"/>
      <c r="W83" s="120"/>
      <c r="X83" s="120"/>
      <c r="Y83" s="120"/>
      <c r="Z83" s="120"/>
      <c r="AA83" s="120"/>
      <c r="AB83" s="120"/>
      <c r="AC83" s="178" t="str">
        <f t="shared" si="25"/>
        <v/>
      </c>
      <c r="AD83" s="179" t="str">
        <f t="shared" si="26"/>
        <v/>
      </c>
      <c r="AE83" s="187" t="str">
        <f>IFERROR(VLOOKUP(CONCATENATE(AC83,AD83),Hoja1!$L$4:$M$28,2,FALSE),"")</f>
        <v/>
      </c>
      <c r="AF83" s="289">
        <v>2</v>
      </c>
      <c r="AG83" s="311" t="s">
        <v>583</v>
      </c>
      <c r="AH83" s="19" t="s">
        <v>38</v>
      </c>
      <c r="AI83" s="180">
        <v>15</v>
      </c>
      <c r="AJ83" s="180">
        <v>15</v>
      </c>
      <c r="AK83" s="180">
        <v>15</v>
      </c>
      <c r="AL83" s="180">
        <v>15</v>
      </c>
      <c r="AM83" s="180">
        <v>15</v>
      </c>
      <c r="AN83" s="180">
        <v>15</v>
      </c>
      <c r="AO83" s="180">
        <v>5</v>
      </c>
      <c r="AP83" s="402">
        <f t="shared" si="20"/>
        <v>95</v>
      </c>
      <c r="AQ83" s="404">
        <v>50</v>
      </c>
      <c r="AR83" s="404">
        <f t="shared" si="21"/>
        <v>72.5</v>
      </c>
      <c r="AS83" s="637"/>
      <c r="AT83" s="633"/>
      <c r="AU83" s="633"/>
      <c r="AV83" s="623"/>
      <c r="AW83" s="623"/>
      <c r="AX83" s="620"/>
      <c r="AY83" s="620"/>
      <c r="AZ83" s="617"/>
      <c r="BA83" s="200"/>
      <c r="BB83" s="19"/>
      <c r="BC83" s="19"/>
      <c r="BD83" s="19"/>
      <c r="BE83" s="19"/>
      <c r="BF83" s="19"/>
      <c r="BG83" s="205"/>
    </row>
    <row r="84" spans="1:61" ht="57.75" customHeight="1" x14ac:dyDescent="0.2">
      <c r="A84" s="639"/>
      <c r="B84" s="100"/>
      <c r="C84" s="190"/>
      <c r="D84" s="33"/>
      <c r="E84" s="189"/>
      <c r="F84" s="149">
        <v>3</v>
      </c>
      <c r="G84" s="148" t="s">
        <v>391</v>
      </c>
      <c r="H84" s="9" t="s">
        <v>468</v>
      </c>
      <c r="I84" s="120"/>
      <c r="J84" s="120"/>
      <c r="K84" s="120"/>
      <c r="L84" s="120"/>
      <c r="M84" s="120"/>
      <c r="N84" s="120"/>
      <c r="O84" s="120"/>
      <c r="P84" s="120"/>
      <c r="Q84" s="120"/>
      <c r="R84" s="120"/>
      <c r="S84" s="120"/>
      <c r="T84" s="120"/>
      <c r="U84" s="120"/>
      <c r="V84" s="120"/>
      <c r="W84" s="120"/>
      <c r="X84" s="120"/>
      <c r="Y84" s="120"/>
      <c r="Z84" s="120"/>
      <c r="AA84" s="120"/>
      <c r="AB84" s="120"/>
      <c r="AC84" s="178" t="str">
        <f t="shared" si="25"/>
        <v/>
      </c>
      <c r="AD84" s="179" t="str">
        <f t="shared" si="26"/>
        <v/>
      </c>
      <c r="AE84" s="187" t="str">
        <f>IFERROR(VLOOKUP(CONCATENATE(AC84,AD84),Hoja1!$L$4:$M$28,2,FALSE),"")</f>
        <v/>
      </c>
      <c r="AF84" s="289">
        <v>3</v>
      </c>
      <c r="AG84" s="349" t="s">
        <v>584</v>
      </c>
      <c r="AH84" s="19" t="s">
        <v>38</v>
      </c>
      <c r="AI84" s="180">
        <v>15</v>
      </c>
      <c r="AJ84" s="180">
        <v>15</v>
      </c>
      <c r="AK84" s="180">
        <v>0</v>
      </c>
      <c r="AL84" s="180">
        <v>15</v>
      </c>
      <c r="AM84" s="180">
        <v>0</v>
      </c>
      <c r="AN84" s="180">
        <v>0</v>
      </c>
      <c r="AO84" s="180">
        <v>5</v>
      </c>
      <c r="AP84" s="402">
        <f t="shared" si="20"/>
        <v>50</v>
      </c>
      <c r="AQ84" s="404">
        <v>50</v>
      </c>
      <c r="AR84" s="404">
        <f t="shared" si="21"/>
        <v>50</v>
      </c>
      <c r="AS84" s="637"/>
      <c r="AT84" s="633"/>
      <c r="AU84" s="633"/>
      <c r="AV84" s="623"/>
      <c r="AW84" s="623"/>
      <c r="AX84" s="620"/>
      <c r="AY84" s="620"/>
      <c r="AZ84" s="617"/>
      <c r="BA84" s="200"/>
      <c r="BB84" s="19"/>
      <c r="BC84" s="19"/>
      <c r="BD84" s="19"/>
      <c r="BE84" s="19"/>
      <c r="BF84" s="19"/>
      <c r="BG84" s="205"/>
    </row>
    <row r="85" spans="1:61" ht="80.25" customHeight="1" x14ac:dyDescent="0.2">
      <c r="A85" s="639"/>
      <c r="B85" s="100"/>
      <c r="C85" s="190"/>
      <c r="D85" s="33"/>
      <c r="E85" s="189"/>
      <c r="F85" s="149">
        <v>4</v>
      </c>
      <c r="G85" s="148" t="s">
        <v>754</v>
      </c>
      <c r="H85" s="9" t="s">
        <v>753</v>
      </c>
      <c r="I85" s="120"/>
      <c r="J85" s="120"/>
      <c r="K85" s="120"/>
      <c r="L85" s="120"/>
      <c r="M85" s="120"/>
      <c r="N85" s="120"/>
      <c r="O85" s="120"/>
      <c r="P85" s="120"/>
      <c r="Q85" s="120"/>
      <c r="R85" s="120"/>
      <c r="S85" s="120"/>
      <c r="T85" s="120"/>
      <c r="U85" s="120"/>
      <c r="V85" s="120"/>
      <c r="W85" s="120"/>
      <c r="X85" s="120"/>
      <c r="Y85" s="120"/>
      <c r="Z85" s="120"/>
      <c r="AA85" s="120"/>
      <c r="AB85" s="120"/>
      <c r="AC85" s="178" t="str">
        <f t="shared" si="25"/>
        <v/>
      </c>
      <c r="AD85" s="179" t="str">
        <f t="shared" si="26"/>
        <v/>
      </c>
      <c r="AE85" s="187" t="str">
        <f>IFERROR(VLOOKUP(CONCATENATE(AC85,AD85),Hoja1!$L$4:$M$28,2,FALSE),"")</f>
        <v/>
      </c>
      <c r="AF85" s="289">
        <v>4</v>
      </c>
      <c r="AG85" s="311" t="s">
        <v>585</v>
      </c>
      <c r="AH85" s="19" t="s">
        <v>38</v>
      </c>
      <c r="AI85" s="180">
        <v>15</v>
      </c>
      <c r="AJ85" s="180">
        <v>15</v>
      </c>
      <c r="AK85" s="180">
        <v>15</v>
      </c>
      <c r="AL85" s="180">
        <v>15</v>
      </c>
      <c r="AM85" s="180">
        <v>15</v>
      </c>
      <c r="AN85" s="180">
        <v>15</v>
      </c>
      <c r="AO85" s="180">
        <v>10</v>
      </c>
      <c r="AP85" s="402">
        <f t="shared" si="20"/>
        <v>100</v>
      </c>
      <c r="AQ85" s="404">
        <v>100</v>
      </c>
      <c r="AR85" s="404">
        <f t="shared" si="21"/>
        <v>100</v>
      </c>
      <c r="AS85" s="637"/>
      <c r="AT85" s="633"/>
      <c r="AU85" s="633"/>
      <c r="AV85" s="628"/>
      <c r="AW85" s="628"/>
      <c r="AX85" s="621"/>
      <c r="AY85" s="621"/>
      <c r="AZ85" s="618"/>
      <c r="BA85" s="200"/>
      <c r="BB85" s="19"/>
      <c r="BC85" s="19"/>
      <c r="BD85" s="19"/>
      <c r="BE85" s="19"/>
      <c r="BF85" s="19"/>
      <c r="BG85" s="205"/>
    </row>
    <row r="86" spans="1:61" ht="75" customHeight="1" x14ac:dyDescent="0.2">
      <c r="A86" s="638" t="s">
        <v>102</v>
      </c>
      <c r="B86" s="19" t="s">
        <v>352</v>
      </c>
      <c r="C86" s="464" t="s">
        <v>163</v>
      </c>
      <c r="D86" s="33">
        <v>3</v>
      </c>
      <c r="E86" s="119" t="s">
        <v>397</v>
      </c>
      <c r="F86" s="149">
        <v>1</v>
      </c>
      <c r="G86" s="148" t="s">
        <v>392</v>
      </c>
      <c r="H86" s="9" t="s">
        <v>387</v>
      </c>
      <c r="I86" s="120">
        <v>3</v>
      </c>
      <c r="J86" s="120">
        <v>2</v>
      </c>
      <c r="K86" s="120">
        <v>3</v>
      </c>
      <c r="L86" s="120"/>
      <c r="M86" s="120"/>
      <c r="N86" s="120"/>
      <c r="O86" s="120"/>
      <c r="P86" s="120"/>
      <c r="Q86" s="120"/>
      <c r="R86" s="120"/>
      <c r="S86" s="120">
        <v>3</v>
      </c>
      <c r="T86" s="120">
        <v>3</v>
      </c>
      <c r="U86" s="120">
        <v>3</v>
      </c>
      <c r="V86" s="120"/>
      <c r="W86" s="120"/>
      <c r="X86" s="120"/>
      <c r="Y86" s="120"/>
      <c r="Z86" s="120"/>
      <c r="AA86" s="120"/>
      <c r="AB86" s="120"/>
      <c r="AC86" s="178">
        <f t="shared" si="25"/>
        <v>3</v>
      </c>
      <c r="AD86" s="179">
        <f t="shared" si="26"/>
        <v>3</v>
      </c>
      <c r="AE86" s="187" t="str">
        <f>IFERROR(VLOOKUP(CONCATENATE(AC86,AD86),Hoja1!$L$4:$M$28,2,FALSE),"")</f>
        <v>Alto</v>
      </c>
      <c r="AF86" s="289">
        <v>1</v>
      </c>
      <c r="AG86" s="311" t="s">
        <v>585</v>
      </c>
      <c r="AH86" s="19" t="s">
        <v>462</v>
      </c>
      <c r="AI86" s="304">
        <v>15</v>
      </c>
      <c r="AJ86" s="304">
        <v>15</v>
      </c>
      <c r="AK86" s="304">
        <v>15</v>
      </c>
      <c r="AL86" s="304">
        <v>10</v>
      </c>
      <c r="AM86" s="304">
        <v>0</v>
      </c>
      <c r="AN86" s="304">
        <v>0</v>
      </c>
      <c r="AO86" s="304">
        <v>10</v>
      </c>
      <c r="AP86" s="402">
        <f t="shared" si="20"/>
        <v>65</v>
      </c>
      <c r="AQ86" s="404">
        <v>50</v>
      </c>
      <c r="AR86" s="404">
        <f t="shared" si="21"/>
        <v>57.5</v>
      </c>
      <c r="AS86" s="634">
        <f>AVERAGE(AR86:AR93)</f>
        <v>61.5625</v>
      </c>
      <c r="AT86" s="630" t="s">
        <v>346</v>
      </c>
      <c r="AU86" s="630" t="s">
        <v>346</v>
      </c>
      <c r="AV86" s="630">
        <v>1</v>
      </c>
      <c r="AW86" s="630">
        <v>1</v>
      </c>
      <c r="AX86" s="619">
        <f t="shared" si="27"/>
        <v>2</v>
      </c>
      <c r="AY86" s="619">
        <f>IFERROR(AD86-AW86,"")</f>
        <v>2</v>
      </c>
      <c r="AZ86" s="616" t="str">
        <f>+IFERROR(VLOOKUP(CONCATENATE(AX86,AY86),Hoja1!$L$4:$M$28,2,FALSE),"")</f>
        <v>Bajo</v>
      </c>
      <c r="BA86" s="200"/>
      <c r="BB86" s="19"/>
      <c r="BC86" s="19"/>
      <c r="BD86" s="19"/>
      <c r="BE86" s="19"/>
      <c r="BF86" s="19"/>
      <c r="BG86" s="205"/>
    </row>
    <row r="87" spans="1:61" ht="46.5" customHeight="1" x14ac:dyDescent="0.2">
      <c r="A87" s="639"/>
      <c r="B87" s="100"/>
      <c r="C87" s="190"/>
      <c r="D87" s="33"/>
      <c r="E87" s="189"/>
      <c r="F87" s="149">
        <v>2</v>
      </c>
      <c r="G87" s="148" t="s">
        <v>393</v>
      </c>
      <c r="H87" s="9" t="s">
        <v>82</v>
      </c>
      <c r="I87" s="120"/>
      <c r="J87" s="120"/>
      <c r="K87" s="120"/>
      <c r="L87" s="120"/>
      <c r="M87" s="120"/>
      <c r="N87" s="120"/>
      <c r="O87" s="120"/>
      <c r="P87" s="120"/>
      <c r="Q87" s="120"/>
      <c r="R87" s="120"/>
      <c r="S87" s="120"/>
      <c r="T87" s="120"/>
      <c r="U87" s="120"/>
      <c r="V87" s="120"/>
      <c r="W87" s="120"/>
      <c r="X87" s="120"/>
      <c r="Y87" s="120"/>
      <c r="Z87" s="120"/>
      <c r="AA87" s="120"/>
      <c r="AB87" s="120"/>
      <c r="AC87" s="178" t="str">
        <f t="shared" si="25"/>
        <v/>
      </c>
      <c r="AD87" s="179" t="str">
        <f t="shared" si="26"/>
        <v/>
      </c>
      <c r="AE87" s="187" t="str">
        <f>IFERROR(VLOOKUP(CONCATENATE(AC87,AD87),Hoja1!$L$4:$M$28,2,FALSE),"")</f>
        <v/>
      </c>
      <c r="AF87" s="289">
        <v>2</v>
      </c>
      <c r="AG87" s="350" t="s">
        <v>586</v>
      </c>
      <c r="AH87" s="19" t="s">
        <v>38</v>
      </c>
      <c r="AI87" s="180">
        <v>15</v>
      </c>
      <c r="AJ87" s="180">
        <v>15</v>
      </c>
      <c r="AK87" s="180">
        <v>15</v>
      </c>
      <c r="AL87" s="180">
        <v>15</v>
      </c>
      <c r="AM87" s="180">
        <v>15</v>
      </c>
      <c r="AN87" s="180">
        <v>0</v>
      </c>
      <c r="AO87" s="180">
        <v>5</v>
      </c>
      <c r="AP87" s="402">
        <f t="shared" si="20"/>
        <v>80</v>
      </c>
      <c r="AQ87" s="404">
        <v>50</v>
      </c>
      <c r="AR87" s="404">
        <f t="shared" si="21"/>
        <v>65</v>
      </c>
      <c r="AS87" s="635"/>
      <c r="AT87" s="623"/>
      <c r="AU87" s="623"/>
      <c r="AV87" s="623"/>
      <c r="AW87" s="623"/>
      <c r="AX87" s="620"/>
      <c r="AY87" s="620"/>
      <c r="AZ87" s="617"/>
      <c r="BA87" s="200"/>
      <c r="BB87" s="19"/>
      <c r="BC87" s="19"/>
      <c r="BD87" s="19"/>
      <c r="BE87" s="19"/>
      <c r="BF87" s="19"/>
      <c r="BG87" s="205"/>
    </row>
    <row r="88" spans="1:61" ht="43.5" customHeight="1" x14ac:dyDescent="0.2">
      <c r="A88" s="639"/>
      <c r="B88" s="100"/>
      <c r="C88" s="190"/>
      <c r="D88" s="33"/>
      <c r="E88" s="189"/>
      <c r="F88" s="149">
        <v>3</v>
      </c>
      <c r="G88" s="148" t="s">
        <v>385</v>
      </c>
      <c r="H88" s="9" t="s">
        <v>55</v>
      </c>
      <c r="I88" s="120"/>
      <c r="J88" s="120"/>
      <c r="K88" s="120"/>
      <c r="L88" s="120"/>
      <c r="M88" s="120"/>
      <c r="N88" s="120"/>
      <c r="O88" s="120"/>
      <c r="P88" s="120"/>
      <c r="Q88" s="120"/>
      <c r="R88" s="120"/>
      <c r="S88" s="120"/>
      <c r="T88" s="120"/>
      <c r="U88" s="120"/>
      <c r="V88" s="120"/>
      <c r="W88" s="120"/>
      <c r="X88" s="120"/>
      <c r="Y88" s="120"/>
      <c r="Z88" s="120"/>
      <c r="AA88" s="120"/>
      <c r="AB88" s="120"/>
      <c r="AC88" s="178" t="str">
        <f t="shared" si="25"/>
        <v/>
      </c>
      <c r="AD88" s="179" t="str">
        <f t="shared" si="26"/>
        <v/>
      </c>
      <c r="AE88" s="187" t="str">
        <f>IFERROR(VLOOKUP(CONCATENATE(AC88,AD88),Hoja1!$L$4:$M$28,2,FALSE),"")</f>
        <v/>
      </c>
      <c r="AF88" s="289">
        <v>3</v>
      </c>
      <c r="AG88" s="306" t="s">
        <v>49</v>
      </c>
      <c r="AH88" s="19" t="s">
        <v>38</v>
      </c>
      <c r="AI88" s="180">
        <v>15</v>
      </c>
      <c r="AJ88" s="180">
        <v>15</v>
      </c>
      <c r="AK88" s="180">
        <v>0</v>
      </c>
      <c r="AL88" s="180">
        <v>15</v>
      </c>
      <c r="AM88" s="180">
        <v>15</v>
      </c>
      <c r="AN88" s="180">
        <v>15</v>
      </c>
      <c r="AO88" s="180">
        <v>5</v>
      </c>
      <c r="AP88" s="402">
        <f t="shared" si="20"/>
        <v>80</v>
      </c>
      <c r="AQ88" s="404">
        <v>50</v>
      </c>
      <c r="AR88" s="404">
        <f t="shared" si="21"/>
        <v>65</v>
      </c>
      <c r="AS88" s="635"/>
      <c r="AT88" s="623"/>
      <c r="AU88" s="623"/>
      <c r="AV88" s="623"/>
      <c r="AW88" s="623"/>
      <c r="AX88" s="620"/>
      <c r="AY88" s="620"/>
      <c r="AZ88" s="617"/>
      <c r="BA88" s="200"/>
      <c r="BB88" s="19"/>
      <c r="BC88" s="19"/>
      <c r="BD88" s="19"/>
      <c r="BE88" s="19"/>
      <c r="BF88" s="19"/>
      <c r="BG88" s="205"/>
    </row>
    <row r="89" spans="1:61" ht="45.75" customHeight="1" x14ac:dyDescent="0.2">
      <c r="A89" s="639"/>
      <c r="B89" s="100"/>
      <c r="C89" s="190"/>
      <c r="D89" s="33"/>
      <c r="E89" s="189"/>
      <c r="F89" s="149">
        <v>4</v>
      </c>
      <c r="G89" s="148" t="s">
        <v>384</v>
      </c>
      <c r="H89" s="9" t="s">
        <v>123</v>
      </c>
      <c r="I89" s="120"/>
      <c r="J89" s="120"/>
      <c r="K89" s="120"/>
      <c r="L89" s="120"/>
      <c r="M89" s="120"/>
      <c r="N89" s="120"/>
      <c r="O89" s="120"/>
      <c r="P89" s="120"/>
      <c r="Q89" s="120"/>
      <c r="R89" s="120"/>
      <c r="S89" s="120"/>
      <c r="T89" s="120"/>
      <c r="U89" s="120"/>
      <c r="V89" s="120"/>
      <c r="W89" s="120"/>
      <c r="X89" s="120"/>
      <c r="Y89" s="120"/>
      <c r="Z89" s="120"/>
      <c r="AA89" s="120"/>
      <c r="AB89" s="120"/>
      <c r="AC89" s="178" t="str">
        <f t="shared" si="25"/>
        <v/>
      </c>
      <c r="AD89" s="179" t="str">
        <f t="shared" si="26"/>
        <v/>
      </c>
      <c r="AE89" s="187" t="str">
        <f>IFERROR(VLOOKUP(CONCATENATE(AC89,AD89),Hoja1!$L$4:$M$28,2,FALSE),"")</f>
        <v/>
      </c>
      <c r="AF89" s="289">
        <v>4</v>
      </c>
      <c r="AG89" s="350" t="s">
        <v>586</v>
      </c>
      <c r="AH89" s="19" t="s">
        <v>38</v>
      </c>
      <c r="AI89" s="304">
        <v>15</v>
      </c>
      <c r="AJ89" s="304">
        <v>15</v>
      </c>
      <c r="AK89" s="304">
        <v>15</v>
      </c>
      <c r="AL89" s="304">
        <v>15</v>
      </c>
      <c r="AM89" s="304">
        <v>15</v>
      </c>
      <c r="AN89" s="304">
        <v>0</v>
      </c>
      <c r="AO89" s="304">
        <v>5</v>
      </c>
      <c r="AP89" s="402">
        <f t="shared" si="20"/>
        <v>80</v>
      </c>
      <c r="AQ89" s="404">
        <v>50</v>
      </c>
      <c r="AR89" s="404">
        <f t="shared" si="21"/>
        <v>65</v>
      </c>
      <c r="AS89" s="635"/>
      <c r="AT89" s="623"/>
      <c r="AU89" s="623"/>
      <c r="AV89" s="623"/>
      <c r="AW89" s="623"/>
      <c r="AX89" s="620"/>
      <c r="AY89" s="620"/>
      <c r="AZ89" s="617"/>
      <c r="BA89" s="200"/>
      <c r="BB89" s="19"/>
      <c r="BC89" s="19"/>
      <c r="BD89" s="19"/>
      <c r="BE89" s="19"/>
      <c r="BF89" s="19"/>
      <c r="BG89" s="205"/>
    </row>
    <row r="90" spans="1:61" ht="49.5" customHeight="1" x14ac:dyDescent="0.2">
      <c r="A90" s="639"/>
      <c r="B90" s="100"/>
      <c r="C90" s="190"/>
      <c r="D90" s="33"/>
      <c r="E90" s="189"/>
      <c r="F90" s="149">
        <v>5</v>
      </c>
      <c r="G90" s="148" t="s">
        <v>394</v>
      </c>
      <c r="H90" s="186"/>
      <c r="I90" s="120"/>
      <c r="J90" s="120"/>
      <c r="K90" s="120"/>
      <c r="L90" s="120"/>
      <c r="M90" s="120"/>
      <c r="N90" s="120"/>
      <c r="O90" s="120"/>
      <c r="P90" s="120"/>
      <c r="Q90" s="120"/>
      <c r="R90" s="120"/>
      <c r="S90" s="120"/>
      <c r="T90" s="120"/>
      <c r="U90" s="120"/>
      <c r="V90" s="120"/>
      <c r="W90" s="120"/>
      <c r="X90" s="120"/>
      <c r="Y90" s="120"/>
      <c r="Z90" s="120"/>
      <c r="AA90" s="120"/>
      <c r="AB90" s="120"/>
      <c r="AC90" s="178" t="str">
        <f t="shared" si="25"/>
        <v/>
      </c>
      <c r="AD90" s="179" t="str">
        <f t="shared" si="26"/>
        <v/>
      </c>
      <c r="AE90" s="187" t="str">
        <f>IFERROR(VLOOKUP(CONCATENATE(AC90,AD90),Hoja1!$L$4:$M$28,2,FALSE),"")</f>
        <v/>
      </c>
      <c r="AF90" s="289">
        <v>5</v>
      </c>
      <c r="AG90" s="312" t="s">
        <v>587</v>
      </c>
      <c r="AH90" s="19" t="s">
        <v>38</v>
      </c>
      <c r="AI90" s="180">
        <v>15</v>
      </c>
      <c r="AJ90" s="180">
        <v>15</v>
      </c>
      <c r="AK90" s="180">
        <v>15</v>
      </c>
      <c r="AL90" s="180">
        <v>15</v>
      </c>
      <c r="AM90" s="180">
        <v>15</v>
      </c>
      <c r="AN90" s="180">
        <v>0</v>
      </c>
      <c r="AO90" s="180">
        <v>5</v>
      </c>
      <c r="AP90" s="402">
        <f t="shared" si="20"/>
        <v>80</v>
      </c>
      <c r="AQ90" s="404">
        <v>50</v>
      </c>
      <c r="AR90" s="404">
        <f t="shared" si="21"/>
        <v>65</v>
      </c>
      <c r="AS90" s="635"/>
      <c r="AT90" s="623"/>
      <c r="AU90" s="623"/>
      <c r="AV90" s="623"/>
      <c r="AW90" s="623"/>
      <c r="AX90" s="620"/>
      <c r="AY90" s="620"/>
      <c r="AZ90" s="617"/>
      <c r="BA90" s="200"/>
      <c r="BB90" s="19"/>
      <c r="BC90" s="19"/>
      <c r="BD90" s="19"/>
      <c r="BE90" s="19"/>
      <c r="BF90" s="19"/>
      <c r="BG90" s="205"/>
    </row>
    <row r="91" spans="1:61" ht="80.25" customHeight="1" x14ac:dyDescent="0.2">
      <c r="A91" s="639"/>
      <c r="B91" s="100"/>
      <c r="C91" s="190"/>
      <c r="D91" s="33"/>
      <c r="E91" s="189"/>
      <c r="F91" s="149">
        <v>6</v>
      </c>
      <c r="G91" s="148" t="s">
        <v>389</v>
      </c>
      <c r="H91" s="186"/>
      <c r="I91" s="120"/>
      <c r="J91" s="120"/>
      <c r="K91" s="120"/>
      <c r="L91" s="120"/>
      <c r="M91" s="120"/>
      <c r="N91" s="120"/>
      <c r="O91" s="120"/>
      <c r="P91" s="120"/>
      <c r="Q91" s="120"/>
      <c r="R91" s="120"/>
      <c r="S91" s="120"/>
      <c r="T91" s="120"/>
      <c r="U91" s="120"/>
      <c r="V91" s="120"/>
      <c r="W91" s="120"/>
      <c r="X91" s="120"/>
      <c r="Y91" s="120"/>
      <c r="Z91" s="120"/>
      <c r="AA91" s="120"/>
      <c r="AB91" s="120"/>
      <c r="AC91" s="178" t="str">
        <f t="shared" si="25"/>
        <v/>
      </c>
      <c r="AD91" s="179" t="str">
        <f t="shared" si="26"/>
        <v/>
      </c>
      <c r="AE91" s="187" t="str">
        <f>IFERROR(VLOOKUP(CONCATENATE(AC91,AD91),Hoja1!$L$4:$M$28,2,FALSE),"")</f>
        <v/>
      </c>
      <c r="AF91" s="289">
        <v>6</v>
      </c>
      <c r="AG91" s="240" t="s">
        <v>813</v>
      </c>
      <c r="AH91" s="19" t="s">
        <v>38</v>
      </c>
      <c r="AI91" s="304">
        <v>15</v>
      </c>
      <c r="AJ91" s="304">
        <v>15</v>
      </c>
      <c r="AK91" s="304">
        <v>15</v>
      </c>
      <c r="AL91" s="304">
        <v>15</v>
      </c>
      <c r="AM91" s="304">
        <v>15</v>
      </c>
      <c r="AN91" s="304">
        <v>0</v>
      </c>
      <c r="AO91" s="304">
        <v>5</v>
      </c>
      <c r="AP91" s="402">
        <f t="shared" si="20"/>
        <v>80</v>
      </c>
      <c r="AQ91" s="404">
        <v>50</v>
      </c>
      <c r="AR91" s="404">
        <f t="shared" si="21"/>
        <v>65</v>
      </c>
      <c r="AS91" s="635"/>
      <c r="AT91" s="623"/>
      <c r="AU91" s="623"/>
      <c r="AV91" s="623"/>
      <c r="AW91" s="623"/>
      <c r="AX91" s="620"/>
      <c r="AY91" s="620"/>
      <c r="AZ91" s="617"/>
      <c r="BA91" s="200"/>
      <c r="BB91" s="19"/>
      <c r="BC91" s="19"/>
      <c r="BD91" s="19"/>
      <c r="BE91" s="19"/>
      <c r="BF91" s="19"/>
      <c r="BG91" s="205"/>
    </row>
    <row r="92" spans="1:61" ht="57" customHeight="1" x14ac:dyDescent="0.2">
      <c r="A92" s="639"/>
      <c r="B92" s="100"/>
      <c r="C92" s="190"/>
      <c r="D92" s="33"/>
      <c r="E92" s="189"/>
      <c r="F92" s="149">
        <v>7</v>
      </c>
      <c r="G92" s="148" t="s">
        <v>391</v>
      </c>
      <c r="H92" s="186"/>
      <c r="I92" s="120"/>
      <c r="J92" s="120"/>
      <c r="K92" s="120"/>
      <c r="L92" s="120"/>
      <c r="M92" s="120"/>
      <c r="N92" s="120"/>
      <c r="O92" s="120"/>
      <c r="P92" s="120"/>
      <c r="Q92" s="120"/>
      <c r="R92" s="120"/>
      <c r="S92" s="120"/>
      <c r="T92" s="120"/>
      <c r="U92" s="120"/>
      <c r="V92" s="120"/>
      <c r="W92" s="120"/>
      <c r="X92" s="120"/>
      <c r="Y92" s="120"/>
      <c r="Z92" s="120"/>
      <c r="AA92" s="120"/>
      <c r="AB92" s="120"/>
      <c r="AC92" s="178" t="str">
        <f t="shared" si="25"/>
        <v/>
      </c>
      <c r="AD92" s="179" t="str">
        <f t="shared" si="26"/>
        <v/>
      </c>
      <c r="AE92" s="187" t="str">
        <f>IFERROR(VLOOKUP(CONCATENATE(AC92,AD92),Hoja1!$L$4:$M$28,2,FALSE),"")</f>
        <v/>
      </c>
      <c r="AF92" s="289">
        <v>7</v>
      </c>
      <c r="AG92" s="349" t="s">
        <v>584</v>
      </c>
      <c r="AH92" s="19" t="s">
        <v>38</v>
      </c>
      <c r="AI92" s="304">
        <v>15</v>
      </c>
      <c r="AJ92" s="304">
        <v>15</v>
      </c>
      <c r="AK92" s="304">
        <v>0</v>
      </c>
      <c r="AL92" s="304">
        <v>15</v>
      </c>
      <c r="AM92" s="304">
        <v>0</v>
      </c>
      <c r="AN92" s="304">
        <v>0</v>
      </c>
      <c r="AO92" s="304">
        <v>5</v>
      </c>
      <c r="AP92" s="402">
        <f t="shared" si="20"/>
        <v>50</v>
      </c>
      <c r="AQ92" s="404">
        <v>50</v>
      </c>
      <c r="AR92" s="404">
        <f t="shared" si="21"/>
        <v>50</v>
      </c>
      <c r="AS92" s="635"/>
      <c r="AT92" s="623"/>
      <c r="AU92" s="623"/>
      <c r="AV92" s="623"/>
      <c r="AW92" s="623"/>
      <c r="AX92" s="620"/>
      <c r="AY92" s="620"/>
      <c r="AZ92" s="617"/>
      <c r="BA92" s="200"/>
      <c r="BB92" s="19"/>
      <c r="BC92" s="19"/>
      <c r="BD92" s="19"/>
      <c r="BE92" s="19"/>
      <c r="BF92" s="19"/>
      <c r="BG92" s="205"/>
    </row>
    <row r="93" spans="1:61" ht="54" customHeight="1" x14ac:dyDescent="0.2">
      <c r="A93" s="639"/>
      <c r="B93" s="100"/>
      <c r="D93" s="33"/>
      <c r="E93" s="216"/>
      <c r="F93" s="149">
        <v>8</v>
      </c>
      <c r="G93" s="148" t="s">
        <v>395</v>
      </c>
      <c r="H93" s="189"/>
      <c r="I93" s="120"/>
      <c r="J93" s="120"/>
      <c r="K93" s="120"/>
      <c r="L93" s="120"/>
      <c r="M93" s="120"/>
      <c r="N93" s="120"/>
      <c r="O93" s="120"/>
      <c r="P93" s="120"/>
      <c r="Q93" s="120"/>
      <c r="R93" s="120"/>
      <c r="S93" s="120"/>
      <c r="T93" s="120"/>
      <c r="U93" s="120"/>
      <c r="V93" s="120"/>
      <c r="W93" s="120"/>
      <c r="X93" s="120"/>
      <c r="Y93" s="120"/>
      <c r="Z93" s="120"/>
      <c r="AA93" s="120"/>
      <c r="AB93" s="120"/>
      <c r="AC93" s="178" t="str">
        <f t="shared" si="25"/>
        <v/>
      </c>
      <c r="AD93" s="179" t="str">
        <f t="shared" si="26"/>
        <v/>
      </c>
      <c r="AE93" s="187" t="str">
        <f>IFERROR(VLOOKUP(CONCATENATE(AC93,AD93),Hoja1!$L$4:$M$28,2,FALSE),"")</f>
        <v/>
      </c>
      <c r="AF93" s="289">
        <v>8</v>
      </c>
      <c r="AG93" s="351" t="s">
        <v>589</v>
      </c>
      <c r="AH93" s="19" t="s">
        <v>38</v>
      </c>
      <c r="AI93" s="180">
        <v>15</v>
      </c>
      <c r="AJ93" s="180">
        <v>15</v>
      </c>
      <c r="AK93" s="180">
        <v>0</v>
      </c>
      <c r="AL93" s="180">
        <v>15</v>
      </c>
      <c r="AM93" s="180">
        <v>15</v>
      </c>
      <c r="AN93" s="180">
        <v>0</v>
      </c>
      <c r="AO93" s="180">
        <v>10</v>
      </c>
      <c r="AP93" s="402">
        <f t="shared" si="20"/>
        <v>70</v>
      </c>
      <c r="AQ93" s="404">
        <v>50</v>
      </c>
      <c r="AR93" s="404">
        <f t="shared" si="21"/>
        <v>60</v>
      </c>
      <c r="AS93" s="635"/>
      <c r="AT93" s="623"/>
      <c r="AU93" s="623"/>
      <c r="AV93" s="623"/>
      <c r="AW93" s="623"/>
      <c r="AX93" s="620"/>
      <c r="AY93" s="620"/>
      <c r="AZ93" s="617"/>
      <c r="BA93" s="200"/>
      <c r="BB93" s="19"/>
      <c r="BC93" s="19"/>
      <c r="BD93" s="19"/>
      <c r="BE93" s="19"/>
      <c r="BF93" s="19"/>
      <c r="BG93" s="205"/>
    </row>
    <row r="94" spans="1:61" s="215" customFormat="1" ht="48.75" customHeight="1" x14ac:dyDescent="0.2">
      <c r="A94" s="640"/>
      <c r="B94" s="100"/>
      <c r="D94" s="33"/>
      <c r="E94" s="216"/>
      <c r="F94" s="149">
        <v>9</v>
      </c>
      <c r="G94" s="148" t="s">
        <v>396</v>
      </c>
      <c r="H94" s="216"/>
      <c r="I94" s="120"/>
      <c r="J94" s="120"/>
      <c r="K94" s="120"/>
      <c r="L94" s="120"/>
      <c r="M94" s="120"/>
      <c r="N94" s="120"/>
      <c r="O94" s="120"/>
      <c r="P94" s="120"/>
      <c r="Q94" s="120"/>
      <c r="R94" s="120"/>
      <c r="S94" s="120"/>
      <c r="T94" s="120"/>
      <c r="U94" s="120"/>
      <c r="V94" s="120"/>
      <c r="W94" s="120"/>
      <c r="X94" s="120"/>
      <c r="Y94" s="120"/>
      <c r="Z94" s="120"/>
      <c r="AA94" s="120"/>
      <c r="AB94" s="120"/>
      <c r="AC94" s="178"/>
      <c r="AD94" s="179"/>
      <c r="AF94" s="289">
        <v>9</v>
      </c>
      <c r="AG94" s="350" t="s">
        <v>588</v>
      </c>
      <c r="AH94" s="19" t="s">
        <v>38</v>
      </c>
      <c r="AI94" s="217">
        <v>15</v>
      </c>
      <c r="AJ94" s="217">
        <v>15</v>
      </c>
      <c r="AK94" s="217">
        <v>0</v>
      </c>
      <c r="AL94" s="217">
        <v>15</v>
      </c>
      <c r="AM94" s="217">
        <v>15</v>
      </c>
      <c r="AN94" s="217">
        <v>0</v>
      </c>
      <c r="AO94" s="217">
        <v>10</v>
      </c>
      <c r="AP94" s="402">
        <f t="shared" si="20"/>
        <v>70</v>
      </c>
      <c r="AQ94" s="404">
        <v>50</v>
      </c>
      <c r="AR94" s="404">
        <f t="shared" si="21"/>
        <v>60</v>
      </c>
      <c r="AS94" s="636"/>
      <c r="AT94" s="628"/>
      <c r="AU94" s="628"/>
      <c r="AV94" s="628"/>
      <c r="AW94" s="628"/>
      <c r="AX94" s="621"/>
      <c r="AY94" s="621"/>
      <c r="AZ94" s="618"/>
      <c r="BA94" s="218"/>
      <c r="BB94" s="19"/>
      <c r="BC94" s="19"/>
      <c r="BD94" s="19"/>
      <c r="BE94" s="19"/>
      <c r="BF94" s="19"/>
      <c r="BG94" s="205"/>
    </row>
    <row r="95" spans="1:61" s="193" customFormat="1" ht="78.75" customHeight="1" x14ac:dyDescent="0.2">
      <c r="A95" s="638" t="s">
        <v>129</v>
      </c>
      <c r="B95" s="19" t="s">
        <v>352</v>
      </c>
      <c r="C95" s="464" t="s">
        <v>173</v>
      </c>
      <c r="D95" s="33">
        <v>1</v>
      </c>
      <c r="E95" s="219" t="s">
        <v>124</v>
      </c>
      <c r="F95" s="26">
        <v>1</v>
      </c>
      <c r="G95" s="427" t="s">
        <v>755</v>
      </c>
      <c r="H95" s="9" t="s">
        <v>125</v>
      </c>
      <c r="I95" s="120">
        <v>3</v>
      </c>
      <c r="J95" s="120">
        <v>3</v>
      </c>
      <c r="K95" s="120"/>
      <c r="L95" s="120"/>
      <c r="M95" s="120"/>
      <c r="N95" s="120"/>
      <c r="O95" s="120"/>
      <c r="P95" s="120"/>
      <c r="Q95" s="120"/>
      <c r="R95" s="120"/>
      <c r="S95" s="120">
        <v>1</v>
      </c>
      <c r="T95" s="120">
        <v>1</v>
      </c>
      <c r="U95" s="120"/>
      <c r="V95" s="120"/>
      <c r="W95" s="120"/>
      <c r="X95" s="120"/>
      <c r="Y95" s="120"/>
      <c r="Z95" s="120"/>
      <c r="AA95" s="120"/>
      <c r="AB95" s="120"/>
      <c r="AC95" s="178">
        <f t="shared" ref="AC95:AC111" si="29">IFERROR(ROUND(AVERAGE(I95:R95),0),"")</f>
        <v>3</v>
      </c>
      <c r="AD95" s="179">
        <f t="shared" ref="AD95:AD99" si="30">IFERROR(ROUND(AVERAGE(S95:AB95),0),"")</f>
        <v>1</v>
      </c>
      <c r="AE95" s="187" t="str">
        <f>IFERROR(VLOOKUP(CONCATENATE(AC95,AD95),Hoja1!$L$4:$M$28,2,FALSE),"")</f>
        <v>Bajo</v>
      </c>
      <c r="AF95" s="289">
        <v>1</v>
      </c>
      <c r="AG95" s="336" t="s">
        <v>127</v>
      </c>
      <c r="AH95" s="19" t="s">
        <v>462</v>
      </c>
      <c r="AI95" s="180">
        <v>15</v>
      </c>
      <c r="AJ95" s="180">
        <v>15</v>
      </c>
      <c r="AK95" s="180">
        <v>0</v>
      </c>
      <c r="AL95" s="180">
        <v>15</v>
      </c>
      <c r="AM95" s="180">
        <v>15</v>
      </c>
      <c r="AN95" s="180">
        <v>15</v>
      </c>
      <c r="AO95" s="180">
        <v>10</v>
      </c>
      <c r="AP95" s="402">
        <f t="shared" ref="AP95:AP132" si="31">SUM(AI95:AO95)</f>
        <v>85</v>
      </c>
      <c r="AQ95" s="404">
        <v>100</v>
      </c>
      <c r="AR95" s="404">
        <f t="shared" ref="AR95:AR132" si="32">AVERAGE(AP95:AQ95)</f>
        <v>92.5</v>
      </c>
      <c r="AS95" s="634">
        <f>AVERAGE(AR95:AR98)</f>
        <v>98.125</v>
      </c>
      <c r="AT95" s="633" t="s">
        <v>346</v>
      </c>
      <c r="AU95" s="633" t="s">
        <v>348</v>
      </c>
      <c r="AV95" s="630">
        <v>1</v>
      </c>
      <c r="AW95" s="630">
        <v>0</v>
      </c>
      <c r="AX95" s="619">
        <f t="shared" si="27"/>
        <v>2</v>
      </c>
      <c r="AY95" s="619">
        <f>IFERROR(AD95-AW95,"")</f>
        <v>1</v>
      </c>
      <c r="AZ95" s="616" t="str">
        <f>+IFERROR(VLOOKUP(CONCATENATE(AX95,AY95),Hoja1!$L$4:$M$28,2,FALSE),"")</f>
        <v>Bajo</v>
      </c>
      <c r="BA95" s="200"/>
      <c r="BB95" s="19"/>
      <c r="BC95" s="19"/>
      <c r="BD95" s="19"/>
      <c r="BE95" s="19"/>
      <c r="BF95" s="19"/>
      <c r="BG95" s="205"/>
      <c r="BH95" s="187"/>
      <c r="BI95" s="187"/>
    </row>
    <row r="96" spans="1:61" s="193" customFormat="1" ht="58.5" customHeight="1" x14ac:dyDescent="0.2">
      <c r="A96" s="639"/>
      <c r="B96" s="100"/>
      <c r="C96" s="188"/>
      <c r="D96" s="33"/>
      <c r="E96" s="9"/>
      <c r="F96" s="26">
        <v>2</v>
      </c>
      <c r="G96" s="427" t="s">
        <v>229</v>
      </c>
      <c r="H96" s="352" t="s">
        <v>126</v>
      </c>
      <c r="I96" s="120"/>
      <c r="J96" s="120"/>
      <c r="K96" s="120"/>
      <c r="L96" s="120"/>
      <c r="M96" s="120"/>
      <c r="N96" s="120"/>
      <c r="O96" s="120"/>
      <c r="P96" s="120"/>
      <c r="Q96" s="120"/>
      <c r="R96" s="120"/>
      <c r="S96" s="120"/>
      <c r="T96" s="120"/>
      <c r="U96" s="120"/>
      <c r="V96" s="120"/>
      <c r="W96" s="120"/>
      <c r="X96" s="120"/>
      <c r="Y96" s="120"/>
      <c r="Z96" s="120"/>
      <c r="AA96" s="120"/>
      <c r="AB96" s="120"/>
      <c r="AC96" s="178" t="str">
        <f t="shared" si="29"/>
        <v/>
      </c>
      <c r="AD96" s="179" t="str">
        <f t="shared" si="30"/>
        <v/>
      </c>
      <c r="AE96" s="187" t="str">
        <f>IFERROR(VLOOKUP(CONCATENATE(AC96,AD96),Hoja1!$L$4:$M$28,2,FALSE),"")</f>
        <v/>
      </c>
      <c r="AF96" s="289">
        <v>2</v>
      </c>
      <c r="AG96" s="348" t="s">
        <v>69</v>
      </c>
      <c r="AH96" s="19" t="s">
        <v>38</v>
      </c>
      <c r="AI96" s="180">
        <v>15</v>
      </c>
      <c r="AJ96" s="180">
        <v>15</v>
      </c>
      <c r="AK96" s="180">
        <v>15</v>
      </c>
      <c r="AL96" s="180">
        <v>15</v>
      </c>
      <c r="AM96" s="180">
        <v>15</v>
      </c>
      <c r="AN96" s="180">
        <v>15</v>
      </c>
      <c r="AO96" s="180">
        <v>10</v>
      </c>
      <c r="AP96" s="402">
        <f t="shared" si="31"/>
        <v>100</v>
      </c>
      <c r="AQ96" s="404">
        <v>100</v>
      </c>
      <c r="AR96" s="404">
        <f t="shared" si="32"/>
        <v>100</v>
      </c>
      <c r="AS96" s="635"/>
      <c r="AT96" s="633"/>
      <c r="AU96" s="633"/>
      <c r="AV96" s="623"/>
      <c r="AW96" s="623"/>
      <c r="AX96" s="620"/>
      <c r="AY96" s="620"/>
      <c r="AZ96" s="617"/>
      <c r="BA96" s="200"/>
      <c r="BB96" s="19"/>
      <c r="BC96" s="19"/>
      <c r="BD96" s="19"/>
      <c r="BE96" s="19"/>
      <c r="BF96" s="19"/>
      <c r="BG96" s="205"/>
      <c r="BH96" s="187"/>
      <c r="BI96" s="187"/>
    </row>
    <row r="97" spans="1:61" s="193" customFormat="1" ht="50.25" customHeight="1" x14ac:dyDescent="0.2">
      <c r="A97" s="639"/>
      <c r="B97" s="100"/>
      <c r="C97" s="188"/>
      <c r="D97" s="33"/>
      <c r="E97" s="140"/>
      <c r="F97" s="26">
        <v>3</v>
      </c>
      <c r="G97" s="148" t="s">
        <v>756</v>
      </c>
      <c r="H97" s="353" t="s">
        <v>53</v>
      </c>
      <c r="I97" s="120"/>
      <c r="J97" s="120"/>
      <c r="K97" s="120"/>
      <c r="L97" s="120"/>
      <c r="M97" s="120"/>
      <c r="N97" s="120"/>
      <c r="O97" s="120"/>
      <c r="P97" s="120"/>
      <c r="Q97" s="120"/>
      <c r="R97" s="120"/>
      <c r="S97" s="120"/>
      <c r="T97" s="120"/>
      <c r="U97" s="120"/>
      <c r="V97" s="120"/>
      <c r="W97" s="120"/>
      <c r="X97" s="120"/>
      <c r="Y97" s="120"/>
      <c r="Z97" s="120"/>
      <c r="AA97" s="120"/>
      <c r="AB97" s="120"/>
      <c r="AC97" s="178" t="str">
        <f t="shared" si="29"/>
        <v/>
      </c>
      <c r="AD97" s="179" t="str">
        <f t="shared" si="30"/>
        <v/>
      </c>
      <c r="AE97" s="187" t="str">
        <f>IFERROR(VLOOKUP(CONCATENATE(AC97,AD97),Hoja1!$L$4:$M$28,2,FALSE),"")</f>
        <v/>
      </c>
      <c r="AF97" s="289">
        <v>3</v>
      </c>
      <c r="AG97" s="189" t="s">
        <v>128</v>
      </c>
      <c r="AH97" s="19" t="s">
        <v>38</v>
      </c>
      <c r="AI97" s="180">
        <v>15</v>
      </c>
      <c r="AJ97" s="180">
        <v>15</v>
      </c>
      <c r="AK97" s="180">
        <v>15</v>
      </c>
      <c r="AL97" s="180">
        <v>15</v>
      </c>
      <c r="AM97" s="180">
        <v>15</v>
      </c>
      <c r="AN97" s="180">
        <v>15</v>
      </c>
      <c r="AO97" s="180">
        <v>10</v>
      </c>
      <c r="AP97" s="402">
        <f t="shared" si="31"/>
        <v>100</v>
      </c>
      <c r="AQ97" s="404">
        <v>100</v>
      </c>
      <c r="AR97" s="404">
        <f t="shared" si="32"/>
        <v>100</v>
      </c>
      <c r="AS97" s="635"/>
      <c r="AT97" s="633"/>
      <c r="AU97" s="633"/>
      <c r="AV97" s="623"/>
      <c r="AW97" s="623"/>
      <c r="AX97" s="620"/>
      <c r="AY97" s="620"/>
      <c r="AZ97" s="617"/>
      <c r="BA97" s="200"/>
      <c r="BB97" s="19"/>
      <c r="BC97" s="19"/>
      <c r="BD97" s="19"/>
      <c r="BE97" s="19"/>
      <c r="BF97" s="19"/>
      <c r="BG97" s="205"/>
      <c r="BH97" s="187"/>
      <c r="BI97" s="187"/>
    </row>
    <row r="98" spans="1:61" s="193" customFormat="1" ht="70.5" customHeight="1" x14ac:dyDescent="0.2">
      <c r="A98" s="639"/>
      <c r="B98" s="100"/>
      <c r="C98" s="188"/>
      <c r="D98" s="33"/>
      <c r="E98" s="140"/>
      <c r="F98" s="26"/>
      <c r="G98" s="350"/>
      <c r="H98" s="353"/>
      <c r="I98" s="120"/>
      <c r="J98" s="120"/>
      <c r="K98" s="120"/>
      <c r="L98" s="120"/>
      <c r="M98" s="120"/>
      <c r="N98" s="120"/>
      <c r="O98" s="120"/>
      <c r="P98" s="120"/>
      <c r="Q98" s="120"/>
      <c r="R98" s="120"/>
      <c r="S98" s="120"/>
      <c r="T98" s="120"/>
      <c r="U98" s="120"/>
      <c r="V98" s="120"/>
      <c r="W98" s="120"/>
      <c r="X98" s="120"/>
      <c r="Y98" s="120"/>
      <c r="Z98" s="120"/>
      <c r="AA98" s="120"/>
      <c r="AB98" s="120"/>
      <c r="AC98" s="178" t="str">
        <f t="shared" si="29"/>
        <v/>
      </c>
      <c r="AD98" s="179" t="str">
        <f t="shared" si="30"/>
        <v/>
      </c>
      <c r="AE98" s="187" t="str">
        <f>IFERROR(VLOOKUP(CONCATENATE(AC98,AD98),Hoja1!$L$4:$M$28,2,FALSE),"")</f>
        <v/>
      </c>
      <c r="AF98" s="289">
        <v>4</v>
      </c>
      <c r="AG98" s="348" t="s">
        <v>638</v>
      </c>
      <c r="AH98" s="19" t="s">
        <v>38</v>
      </c>
      <c r="AI98" s="180">
        <v>15</v>
      </c>
      <c r="AJ98" s="180">
        <v>15</v>
      </c>
      <c r="AK98" s="180">
        <v>15</v>
      </c>
      <c r="AL98" s="180">
        <v>15</v>
      </c>
      <c r="AM98" s="180">
        <v>15</v>
      </c>
      <c r="AN98" s="180">
        <v>15</v>
      </c>
      <c r="AO98" s="180">
        <v>10</v>
      </c>
      <c r="AP98" s="402">
        <f t="shared" si="31"/>
        <v>100</v>
      </c>
      <c r="AQ98" s="404">
        <v>100</v>
      </c>
      <c r="AR98" s="404">
        <f t="shared" si="32"/>
        <v>100</v>
      </c>
      <c r="AS98" s="635"/>
      <c r="AT98" s="633"/>
      <c r="AU98" s="633"/>
      <c r="AV98" s="628"/>
      <c r="AW98" s="628"/>
      <c r="AX98" s="621"/>
      <c r="AY98" s="621"/>
      <c r="AZ98" s="618"/>
      <c r="BA98" s="200"/>
      <c r="BB98" s="19"/>
      <c r="BC98" s="19"/>
      <c r="BD98" s="19"/>
      <c r="BE98" s="19"/>
      <c r="BF98" s="19"/>
      <c r="BG98" s="205"/>
      <c r="BH98" s="187"/>
      <c r="BI98" s="187"/>
    </row>
    <row r="99" spans="1:61" s="193" customFormat="1" ht="61.5" customHeight="1" x14ac:dyDescent="0.2">
      <c r="A99" s="638" t="s">
        <v>129</v>
      </c>
      <c r="B99" s="19" t="s">
        <v>352</v>
      </c>
      <c r="C99" s="464" t="s">
        <v>174</v>
      </c>
      <c r="D99" s="33">
        <v>2</v>
      </c>
      <c r="E99" s="119" t="s">
        <v>130</v>
      </c>
      <c r="F99" s="2">
        <v>1</v>
      </c>
      <c r="G99" s="9" t="s">
        <v>233</v>
      </c>
      <c r="H99" s="354" t="s">
        <v>55</v>
      </c>
      <c r="I99" s="120">
        <v>3</v>
      </c>
      <c r="J99" s="120">
        <v>3</v>
      </c>
      <c r="K99" s="120"/>
      <c r="L99" s="120"/>
      <c r="M99" s="120"/>
      <c r="N99" s="120"/>
      <c r="O99" s="120"/>
      <c r="P99" s="120"/>
      <c r="Q99" s="120"/>
      <c r="R99" s="120"/>
      <c r="S99" s="120">
        <v>4</v>
      </c>
      <c r="T99" s="120">
        <v>4</v>
      </c>
      <c r="U99" s="120"/>
      <c r="V99" s="120"/>
      <c r="W99" s="120"/>
      <c r="X99" s="120"/>
      <c r="Y99" s="120"/>
      <c r="Z99" s="120"/>
      <c r="AA99" s="120"/>
      <c r="AB99" s="120"/>
      <c r="AC99" s="178">
        <f t="shared" si="29"/>
        <v>3</v>
      </c>
      <c r="AD99" s="179">
        <f t="shared" si="30"/>
        <v>4</v>
      </c>
      <c r="AE99" s="187" t="str">
        <f>IFERROR(VLOOKUP(CONCATENATE(AC99,AD99),Hoja1!$L$4:$M$28,2,FALSE),"")</f>
        <v>Extremo</v>
      </c>
      <c r="AF99" s="289">
        <v>1</v>
      </c>
      <c r="AG99" s="189" t="s">
        <v>69</v>
      </c>
      <c r="AH99" s="19" t="s">
        <v>38</v>
      </c>
      <c r="AI99" s="180">
        <v>15</v>
      </c>
      <c r="AJ99" s="180">
        <v>15</v>
      </c>
      <c r="AK99" s="180">
        <v>15</v>
      </c>
      <c r="AL99" s="180">
        <v>15</v>
      </c>
      <c r="AM99" s="180">
        <v>15</v>
      </c>
      <c r="AN99" s="180">
        <v>15</v>
      </c>
      <c r="AO99" s="180">
        <v>10</v>
      </c>
      <c r="AP99" s="402">
        <f t="shared" si="31"/>
        <v>100</v>
      </c>
      <c r="AQ99" s="404">
        <v>100</v>
      </c>
      <c r="AR99" s="404">
        <f t="shared" si="32"/>
        <v>100</v>
      </c>
      <c r="AS99" s="634">
        <f>AVERAGE(AR99:AR102)</f>
        <v>100</v>
      </c>
      <c r="AT99" s="633" t="s">
        <v>346</v>
      </c>
      <c r="AU99" s="633" t="s">
        <v>348</v>
      </c>
      <c r="AV99" s="630">
        <v>2</v>
      </c>
      <c r="AW99" s="630">
        <v>1</v>
      </c>
      <c r="AX99" s="619">
        <f t="shared" si="27"/>
        <v>1</v>
      </c>
      <c r="AY99" s="619">
        <f t="shared" si="28"/>
        <v>3</v>
      </c>
      <c r="AZ99" s="616" t="str">
        <f>+IFERROR(VLOOKUP(CONCATENATE(AX99,AY99),Hoja1!$L$4:$M$28,2,FALSE),"")</f>
        <v>Moderado</v>
      </c>
      <c r="BA99" s="200"/>
      <c r="BB99" s="19"/>
      <c r="BC99" s="19"/>
      <c r="BD99" s="19"/>
      <c r="BE99" s="19"/>
      <c r="BF99" s="19"/>
      <c r="BG99" s="205"/>
      <c r="BH99" s="187"/>
      <c r="BI99" s="187"/>
    </row>
    <row r="100" spans="1:61" s="193" customFormat="1" ht="66" customHeight="1" x14ac:dyDescent="0.2">
      <c r="A100" s="639"/>
      <c r="B100" s="100"/>
      <c r="C100" s="188"/>
      <c r="D100" s="33"/>
      <c r="E100" s="9"/>
      <c r="F100" s="2">
        <v>2</v>
      </c>
      <c r="G100" s="9" t="s">
        <v>236</v>
      </c>
      <c r="H100" s="354"/>
      <c r="I100" s="120"/>
      <c r="J100" s="120"/>
      <c r="K100" s="120"/>
      <c r="L100" s="120"/>
      <c r="M100" s="120"/>
      <c r="N100" s="120"/>
      <c r="O100" s="120"/>
      <c r="P100" s="120"/>
      <c r="Q100" s="120"/>
      <c r="R100" s="120"/>
      <c r="S100" s="120"/>
      <c r="T100" s="120"/>
      <c r="U100" s="120"/>
      <c r="V100" s="120"/>
      <c r="W100" s="120"/>
      <c r="X100" s="120"/>
      <c r="Y100" s="120"/>
      <c r="Z100" s="120"/>
      <c r="AA100" s="120"/>
      <c r="AB100" s="120"/>
      <c r="AC100" s="178" t="str">
        <f t="shared" si="29"/>
        <v/>
      </c>
      <c r="AD100" s="179"/>
      <c r="AE100" s="187"/>
      <c r="AF100" s="289">
        <v>2</v>
      </c>
      <c r="AG100" s="258" t="s">
        <v>128</v>
      </c>
      <c r="AH100" s="19" t="s">
        <v>38</v>
      </c>
      <c r="AI100" s="180">
        <v>15</v>
      </c>
      <c r="AJ100" s="180">
        <v>15</v>
      </c>
      <c r="AK100" s="180">
        <v>15</v>
      </c>
      <c r="AL100" s="180">
        <v>15</v>
      </c>
      <c r="AM100" s="180">
        <v>15</v>
      </c>
      <c r="AN100" s="180">
        <v>15</v>
      </c>
      <c r="AO100" s="180">
        <v>10</v>
      </c>
      <c r="AP100" s="402">
        <f t="shared" si="31"/>
        <v>100</v>
      </c>
      <c r="AQ100" s="404">
        <v>100</v>
      </c>
      <c r="AR100" s="404">
        <f t="shared" si="32"/>
        <v>100</v>
      </c>
      <c r="AS100" s="635"/>
      <c r="AT100" s="633"/>
      <c r="AU100" s="633"/>
      <c r="AV100" s="623"/>
      <c r="AW100" s="623"/>
      <c r="AX100" s="620"/>
      <c r="AY100" s="620"/>
      <c r="AZ100" s="617"/>
      <c r="BA100" s="200"/>
      <c r="BB100" s="19"/>
      <c r="BC100" s="19"/>
      <c r="BD100" s="19"/>
      <c r="BE100" s="19"/>
      <c r="BF100" s="19"/>
      <c r="BG100" s="205"/>
      <c r="BH100" s="187"/>
      <c r="BI100" s="187"/>
    </row>
    <row r="101" spans="1:61" s="193" customFormat="1" ht="66" customHeight="1" x14ac:dyDescent="0.2">
      <c r="A101" s="639"/>
      <c r="B101" s="100"/>
      <c r="C101" s="188"/>
      <c r="D101" s="33"/>
      <c r="E101" s="9"/>
      <c r="F101" s="2">
        <v>3</v>
      </c>
      <c r="G101" s="39" t="s">
        <v>232</v>
      </c>
      <c r="H101" s="39"/>
      <c r="I101" s="120"/>
      <c r="J101" s="120"/>
      <c r="K101" s="120"/>
      <c r="L101" s="120"/>
      <c r="M101" s="120"/>
      <c r="N101" s="120"/>
      <c r="O101" s="120"/>
      <c r="P101" s="120"/>
      <c r="Q101" s="120"/>
      <c r="R101" s="120"/>
      <c r="S101" s="120"/>
      <c r="T101" s="120"/>
      <c r="U101" s="120"/>
      <c r="V101" s="120"/>
      <c r="W101" s="120"/>
      <c r="X101" s="120"/>
      <c r="Y101" s="120"/>
      <c r="Z101" s="120"/>
      <c r="AA101" s="120"/>
      <c r="AB101" s="120"/>
      <c r="AC101" s="178" t="str">
        <f t="shared" si="29"/>
        <v/>
      </c>
      <c r="AD101" s="179" t="str">
        <f t="shared" ref="AD101:AD104" si="33">IFERROR(ROUND(AVERAGE(S101:AB101),0),"")</f>
        <v/>
      </c>
      <c r="AE101" s="187" t="str">
        <f>IFERROR(VLOOKUP(CONCATENATE(AC101,AD101),Hoja1!$L$4:$M$28,2,FALSE),"")</f>
        <v/>
      </c>
      <c r="AF101" s="289">
        <v>3</v>
      </c>
      <c r="AG101" s="355" t="s">
        <v>638</v>
      </c>
      <c r="AH101" s="19" t="s">
        <v>38</v>
      </c>
      <c r="AI101" s="180">
        <v>15</v>
      </c>
      <c r="AJ101" s="180">
        <v>15</v>
      </c>
      <c r="AK101" s="180">
        <v>15</v>
      </c>
      <c r="AL101" s="180">
        <v>15</v>
      </c>
      <c r="AM101" s="180">
        <v>15</v>
      </c>
      <c r="AN101" s="180">
        <v>15</v>
      </c>
      <c r="AO101" s="180">
        <v>10</v>
      </c>
      <c r="AP101" s="402">
        <f t="shared" si="31"/>
        <v>100</v>
      </c>
      <c r="AQ101" s="404">
        <v>100</v>
      </c>
      <c r="AR101" s="404">
        <f t="shared" si="32"/>
        <v>100</v>
      </c>
      <c r="AS101" s="635"/>
      <c r="AT101" s="633"/>
      <c r="AU101" s="633"/>
      <c r="AV101" s="623"/>
      <c r="AW101" s="623"/>
      <c r="AX101" s="620"/>
      <c r="AY101" s="620"/>
      <c r="AZ101" s="617"/>
      <c r="BA101" s="200"/>
      <c r="BB101" s="19"/>
      <c r="BC101" s="19"/>
      <c r="BD101" s="19"/>
      <c r="BE101" s="19"/>
      <c r="BF101" s="19"/>
      <c r="BG101" s="205"/>
      <c r="BH101" s="187"/>
      <c r="BI101" s="187"/>
    </row>
    <row r="102" spans="1:61" s="193" customFormat="1" ht="66" customHeight="1" x14ac:dyDescent="0.2">
      <c r="A102" s="639"/>
      <c r="B102" s="100"/>
      <c r="C102" s="188"/>
      <c r="D102" s="33"/>
      <c r="E102" s="187"/>
      <c r="F102" s="2"/>
      <c r="H102" s="223"/>
      <c r="I102" s="120"/>
      <c r="J102" s="120"/>
      <c r="K102" s="120"/>
      <c r="L102" s="120"/>
      <c r="M102" s="120"/>
      <c r="N102" s="120"/>
      <c r="O102" s="120"/>
      <c r="P102" s="120"/>
      <c r="Q102" s="120"/>
      <c r="R102" s="120"/>
      <c r="S102" s="120"/>
      <c r="T102" s="120"/>
      <c r="U102" s="120"/>
      <c r="V102" s="120"/>
      <c r="W102" s="120"/>
      <c r="X102" s="120"/>
      <c r="Y102" s="120"/>
      <c r="Z102" s="120"/>
      <c r="AA102" s="120"/>
      <c r="AB102" s="120"/>
      <c r="AC102" s="178" t="str">
        <f t="shared" si="29"/>
        <v/>
      </c>
      <c r="AD102" s="179" t="str">
        <f t="shared" si="33"/>
        <v/>
      </c>
      <c r="AE102" s="187" t="str">
        <f>IFERROR(VLOOKUP(CONCATENATE(AC102,AD102),Hoja1!$L$4:$M$28,2,FALSE),"")</f>
        <v/>
      </c>
      <c r="AF102" s="289">
        <v>4</v>
      </c>
      <c r="AG102" s="348" t="s">
        <v>639</v>
      </c>
      <c r="AH102" s="19" t="s">
        <v>462</v>
      </c>
      <c r="AI102" s="180">
        <v>15</v>
      </c>
      <c r="AJ102" s="180">
        <v>15</v>
      </c>
      <c r="AK102" s="180">
        <v>15</v>
      </c>
      <c r="AL102" s="180">
        <v>15</v>
      </c>
      <c r="AM102" s="180">
        <v>15</v>
      </c>
      <c r="AN102" s="180">
        <v>15</v>
      </c>
      <c r="AO102" s="180">
        <v>10</v>
      </c>
      <c r="AP102" s="402">
        <f t="shared" si="31"/>
        <v>100</v>
      </c>
      <c r="AQ102" s="404">
        <v>100</v>
      </c>
      <c r="AR102" s="404">
        <f t="shared" si="32"/>
        <v>100</v>
      </c>
      <c r="AS102" s="635"/>
      <c r="AT102" s="633"/>
      <c r="AU102" s="633"/>
      <c r="AV102" s="628"/>
      <c r="AW102" s="628"/>
      <c r="AX102" s="621"/>
      <c r="AY102" s="621"/>
      <c r="AZ102" s="618"/>
      <c r="BA102" s="200"/>
      <c r="BB102" s="19"/>
      <c r="BC102" s="19"/>
      <c r="BD102" s="19"/>
      <c r="BE102" s="19"/>
      <c r="BF102" s="19"/>
      <c r="BG102" s="205"/>
      <c r="BH102" s="187"/>
      <c r="BI102" s="187"/>
    </row>
    <row r="103" spans="1:61" s="193" customFormat="1" ht="76.5" customHeight="1" x14ac:dyDescent="0.2">
      <c r="A103" s="638" t="s">
        <v>129</v>
      </c>
      <c r="B103" s="19" t="s">
        <v>352</v>
      </c>
      <c r="C103" s="464" t="s">
        <v>175</v>
      </c>
      <c r="D103" s="33">
        <v>3</v>
      </c>
      <c r="E103" s="339" t="s">
        <v>133</v>
      </c>
      <c r="F103" s="214">
        <v>1</v>
      </c>
      <c r="G103" s="427" t="s">
        <v>422</v>
      </c>
      <c r="H103" s="354" t="s">
        <v>55</v>
      </c>
      <c r="I103" s="120">
        <v>3</v>
      </c>
      <c r="J103" s="120">
        <v>3</v>
      </c>
      <c r="K103" s="120"/>
      <c r="L103" s="120"/>
      <c r="M103" s="120"/>
      <c r="N103" s="120"/>
      <c r="O103" s="120"/>
      <c r="P103" s="120"/>
      <c r="Q103" s="120"/>
      <c r="R103" s="120"/>
      <c r="S103" s="120">
        <v>2</v>
      </c>
      <c r="T103" s="120">
        <v>1</v>
      </c>
      <c r="U103" s="120"/>
      <c r="V103" s="120"/>
      <c r="W103" s="120"/>
      <c r="X103" s="120"/>
      <c r="Y103" s="120"/>
      <c r="Z103" s="120"/>
      <c r="AA103" s="120"/>
      <c r="AB103" s="120"/>
      <c r="AC103" s="178">
        <f t="shared" si="29"/>
        <v>3</v>
      </c>
      <c r="AD103" s="179">
        <f t="shared" si="33"/>
        <v>2</v>
      </c>
      <c r="AE103" s="187" t="str">
        <f>IFERROR(VLOOKUP(CONCATENATE(AC103,AD103),Hoja1!$L$4:$M$28,2,FALSE),"")</f>
        <v>Moderado</v>
      </c>
      <c r="AF103" s="289">
        <v>1</v>
      </c>
      <c r="AG103" s="182" t="s">
        <v>132</v>
      </c>
      <c r="AH103" s="19" t="s">
        <v>38</v>
      </c>
      <c r="AI103" s="180">
        <v>15</v>
      </c>
      <c r="AJ103" s="180">
        <v>15</v>
      </c>
      <c r="AK103" s="180">
        <v>15</v>
      </c>
      <c r="AL103" s="180">
        <v>15</v>
      </c>
      <c r="AM103" s="180">
        <v>15</v>
      </c>
      <c r="AN103" s="180">
        <v>15</v>
      </c>
      <c r="AO103" s="180">
        <v>10</v>
      </c>
      <c r="AP103" s="402">
        <f t="shared" si="31"/>
        <v>100</v>
      </c>
      <c r="AQ103" s="404">
        <v>100</v>
      </c>
      <c r="AR103" s="404">
        <f t="shared" si="32"/>
        <v>100</v>
      </c>
      <c r="AS103" s="637">
        <f>AVERAGE(AR103:AR106)</f>
        <v>88.125</v>
      </c>
      <c r="AT103" s="633" t="s">
        <v>346</v>
      </c>
      <c r="AU103" s="633" t="s">
        <v>348</v>
      </c>
      <c r="AV103" s="630">
        <v>1</v>
      </c>
      <c r="AW103" s="630">
        <v>1</v>
      </c>
      <c r="AX103" s="619">
        <f t="shared" si="27"/>
        <v>2</v>
      </c>
      <c r="AY103" s="619">
        <f t="shared" si="28"/>
        <v>1</v>
      </c>
      <c r="AZ103" s="616" t="str">
        <f>+IFERROR(VLOOKUP(CONCATENATE(AX103,AY103),Hoja1!$L$4:$M$28,2,FALSE),"")</f>
        <v>Bajo</v>
      </c>
      <c r="BA103" s="200"/>
      <c r="BB103" s="19"/>
      <c r="BC103" s="19"/>
      <c r="BD103" s="19"/>
      <c r="BE103" s="19"/>
      <c r="BF103" s="19"/>
      <c r="BG103" s="205"/>
      <c r="BH103" s="187"/>
      <c r="BI103" s="187"/>
    </row>
    <row r="104" spans="1:61" s="193" customFormat="1" ht="57.75" customHeight="1" x14ac:dyDescent="0.2">
      <c r="A104" s="639"/>
      <c r="B104" s="100"/>
      <c r="C104" s="188"/>
      <c r="D104" s="33"/>
      <c r="E104" s="181"/>
      <c r="F104" s="2">
        <v>2</v>
      </c>
      <c r="G104" s="427" t="s">
        <v>423</v>
      </c>
      <c r="H104" s="223"/>
      <c r="I104" s="120"/>
      <c r="J104" s="120"/>
      <c r="K104" s="120"/>
      <c r="L104" s="120"/>
      <c r="M104" s="120"/>
      <c r="N104" s="120"/>
      <c r="O104" s="120"/>
      <c r="P104" s="120"/>
      <c r="Q104" s="120"/>
      <c r="R104" s="120"/>
      <c r="S104" s="120"/>
      <c r="T104" s="120"/>
      <c r="U104" s="120"/>
      <c r="V104" s="120"/>
      <c r="W104" s="120"/>
      <c r="X104" s="120"/>
      <c r="Y104" s="120"/>
      <c r="Z104" s="120"/>
      <c r="AA104" s="120"/>
      <c r="AB104" s="120"/>
      <c r="AC104" s="178" t="str">
        <f t="shared" si="29"/>
        <v/>
      </c>
      <c r="AD104" s="179" t="str">
        <f t="shared" si="33"/>
        <v/>
      </c>
      <c r="AE104" s="187" t="str">
        <f>IFERROR(VLOOKUP(CONCATENATE(AC104,AD104),Hoja1!$L$4:$M$28,2,FALSE),"")</f>
        <v/>
      </c>
      <c r="AF104" s="289">
        <v>2</v>
      </c>
      <c r="AG104" s="30" t="s">
        <v>73</v>
      </c>
      <c r="AH104" s="19" t="s">
        <v>462</v>
      </c>
      <c r="AI104" s="180">
        <v>15</v>
      </c>
      <c r="AJ104" s="180">
        <v>15</v>
      </c>
      <c r="AK104" s="180">
        <v>15</v>
      </c>
      <c r="AL104" s="180">
        <v>10</v>
      </c>
      <c r="AM104" s="180">
        <v>15</v>
      </c>
      <c r="AN104" s="180">
        <v>15</v>
      </c>
      <c r="AO104" s="180">
        <v>10</v>
      </c>
      <c r="AP104" s="402">
        <f t="shared" si="31"/>
        <v>95</v>
      </c>
      <c r="AQ104" s="404">
        <v>50</v>
      </c>
      <c r="AR104" s="404">
        <f t="shared" si="32"/>
        <v>72.5</v>
      </c>
      <c r="AS104" s="637"/>
      <c r="AT104" s="633"/>
      <c r="AU104" s="633"/>
      <c r="AV104" s="623"/>
      <c r="AW104" s="623"/>
      <c r="AX104" s="620"/>
      <c r="AY104" s="620"/>
      <c r="AZ104" s="617"/>
      <c r="BA104" s="200"/>
      <c r="BB104" s="19"/>
      <c r="BC104" s="19"/>
      <c r="BD104" s="19"/>
      <c r="BE104" s="19"/>
      <c r="BF104" s="19"/>
      <c r="BG104" s="205"/>
      <c r="BH104" s="187"/>
      <c r="BI104" s="187"/>
    </row>
    <row r="105" spans="1:61" s="193" customFormat="1" ht="49.5" customHeight="1" x14ac:dyDescent="0.2">
      <c r="A105" s="639"/>
      <c r="B105" s="100"/>
      <c r="C105" s="188"/>
      <c r="D105" s="33"/>
      <c r="E105" s="181"/>
      <c r="F105" s="2"/>
      <c r="G105" s="223"/>
      <c r="H105" s="140"/>
      <c r="I105" s="120"/>
      <c r="J105" s="120"/>
      <c r="K105" s="120"/>
      <c r="L105" s="120"/>
      <c r="M105" s="120"/>
      <c r="N105" s="120"/>
      <c r="O105" s="120"/>
      <c r="P105" s="120"/>
      <c r="Q105" s="120"/>
      <c r="R105" s="120"/>
      <c r="S105" s="120"/>
      <c r="T105" s="120"/>
      <c r="U105" s="120"/>
      <c r="V105" s="120"/>
      <c r="W105" s="120"/>
      <c r="X105" s="120"/>
      <c r="Y105" s="120"/>
      <c r="Z105" s="120"/>
      <c r="AA105" s="120"/>
      <c r="AB105" s="120"/>
      <c r="AC105" s="178" t="str">
        <f t="shared" si="29"/>
        <v/>
      </c>
      <c r="AD105" s="179"/>
      <c r="AE105" s="187"/>
      <c r="AF105" s="289">
        <v>3</v>
      </c>
      <c r="AG105" s="30" t="s">
        <v>127</v>
      </c>
      <c r="AH105" s="19" t="s">
        <v>462</v>
      </c>
      <c r="AI105" s="180">
        <v>15</v>
      </c>
      <c r="AJ105" s="180">
        <v>15</v>
      </c>
      <c r="AK105" s="180">
        <v>0</v>
      </c>
      <c r="AL105" s="180">
        <v>10</v>
      </c>
      <c r="AM105" s="180">
        <v>15</v>
      </c>
      <c r="AN105" s="180">
        <v>0</v>
      </c>
      <c r="AO105" s="180">
        <v>5</v>
      </c>
      <c r="AP105" s="402">
        <f t="shared" si="31"/>
        <v>60</v>
      </c>
      <c r="AQ105" s="404">
        <v>100</v>
      </c>
      <c r="AR105" s="404">
        <f t="shared" si="32"/>
        <v>80</v>
      </c>
      <c r="AS105" s="637"/>
      <c r="AT105" s="633"/>
      <c r="AU105" s="633"/>
      <c r="AV105" s="623"/>
      <c r="AW105" s="623"/>
      <c r="AX105" s="620"/>
      <c r="AY105" s="620"/>
      <c r="AZ105" s="617"/>
      <c r="BA105" s="200"/>
      <c r="BB105" s="19"/>
      <c r="BC105" s="19"/>
      <c r="BD105" s="19"/>
      <c r="BE105" s="19"/>
      <c r="BF105" s="19"/>
      <c r="BG105" s="205"/>
      <c r="BH105" s="187"/>
      <c r="BI105" s="187"/>
    </row>
    <row r="106" spans="1:61" s="193" customFormat="1" ht="51" customHeight="1" x14ac:dyDescent="0.2">
      <c r="A106" s="640"/>
      <c r="B106" s="100"/>
      <c r="C106" s="188"/>
      <c r="D106" s="33"/>
      <c r="E106" s="181"/>
      <c r="F106" s="2"/>
      <c r="G106" s="223"/>
      <c r="H106" s="140"/>
      <c r="I106" s="120"/>
      <c r="J106" s="120"/>
      <c r="K106" s="120"/>
      <c r="L106" s="120"/>
      <c r="M106" s="120"/>
      <c r="N106" s="120"/>
      <c r="O106" s="120"/>
      <c r="P106" s="120"/>
      <c r="Q106" s="120"/>
      <c r="R106" s="120"/>
      <c r="S106" s="120"/>
      <c r="T106" s="120"/>
      <c r="U106" s="120"/>
      <c r="V106" s="120"/>
      <c r="W106" s="120"/>
      <c r="X106" s="120"/>
      <c r="Y106" s="120"/>
      <c r="Z106" s="120"/>
      <c r="AA106" s="120"/>
      <c r="AB106" s="120"/>
      <c r="AC106" s="178" t="str">
        <f t="shared" si="29"/>
        <v/>
      </c>
      <c r="AD106" s="179"/>
      <c r="AE106" s="187"/>
      <c r="AF106" s="289">
        <v>4</v>
      </c>
      <c r="AG106" s="348" t="s">
        <v>134</v>
      </c>
      <c r="AH106" s="19" t="s">
        <v>38</v>
      </c>
      <c r="AI106" s="180">
        <v>15</v>
      </c>
      <c r="AJ106" s="180">
        <v>15</v>
      </c>
      <c r="AK106" s="180">
        <v>15</v>
      </c>
      <c r="AL106" s="180">
        <v>15</v>
      </c>
      <c r="AM106" s="180">
        <v>15</v>
      </c>
      <c r="AN106" s="180">
        <v>15</v>
      </c>
      <c r="AO106" s="180">
        <v>10</v>
      </c>
      <c r="AP106" s="402">
        <f t="shared" si="31"/>
        <v>100</v>
      </c>
      <c r="AQ106" s="404">
        <v>100</v>
      </c>
      <c r="AR106" s="404">
        <f t="shared" si="32"/>
        <v>100</v>
      </c>
      <c r="AS106" s="637"/>
      <c r="AT106" s="633"/>
      <c r="AU106" s="633"/>
      <c r="AV106" s="628"/>
      <c r="AW106" s="628"/>
      <c r="AX106" s="621"/>
      <c r="AY106" s="621"/>
      <c r="AZ106" s="618"/>
      <c r="BA106" s="200"/>
      <c r="BB106" s="19"/>
      <c r="BC106" s="19"/>
      <c r="BD106" s="19"/>
      <c r="BE106" s="19"/>
      <c r="BF106" s="19"/>
      <c r="BG106" s="205"/>
      <c r="BH106" s="187"/>
      <c r="BI106" s="187"/>
    </row>
    <row r="107" spans="1:61" s="193" customFormat="1" ht="123" customHeight="1" x14ac:dyDescent="0.2">
      <c r="A107" s="638" t="s">
        <v>129</v>
      </c>
      <c r="B107" s="19" t="s">
        <v>352</v>
      </c>
      <c r="C107" s="464" t="s">
        <v>176</v>
      </c>
      <c r="D107" s="33">
        <v>4</v>
      </c>
      <c r="E107" s="219" t="s">
        <v>231</v>
      </c>
      <c r="F107" s="2">
        <v>1</v>
      </c>
      <c r="G107" s="427" t="s">
        <v>424</v>
      </c>
      <c r="H107" s="148" t="s">
        <v>757</v>
      </c>
      <c r="I107" s="120">
        <v>3</v>
      </c>
      <c r="J107" s="120">
        <v>3</v>
      </c>
      <c r="K107" s="120"/>
      <c r="L107" s="120"/>
      <c r="M107" s="120"/>
      <c r="N107" s="120"/>
      <c r="O107" s="120"/>
      <c r="P107" s="120"/>
      <c r="Q107" s="120"/>
      <c r="R107" s="120"/>
      <c r="S107" s="120">
        <v>3</v>
      </c>
      <c r="T107" s="120">
        <v>3</v>
      </c>
      <c r="U107" s="120"/>
      <c r="V107" s="120"/>
      <c r="W107" s="120"/>
      <c r="X107" s="120"/>
      <c r="Y107" s="120"/>
      <c r="Z107" s="120"/>
      <c r="AA107" s="120"/>
      <c r="AB107" s="120"/>
      <c r="AC107" s="178">
        <f t="shared" si="29"/>
        <v>3</v>
      </c>
      <c r="AD107" s="179">
        <f t="shared" ref="AD107:AD111" si="34">IFERROR(ROUND(AVERAGE(S107:AB107),0),"")</f>
        <v>3</v>
      </c>
      <c r="AE107" s="187" t="str">
        <f>IFERROR(VLOOKUP(CONCATENATE(AC107,AD107),Hoja1!$L$4:$M$28,2,FALSE),"")</f>
        <v>Alto</v>
      </c>
      <c r="AF107" s="289">
        <v>1</v>
      </c>
      <c r="AG107" s="183" t="s">
        <v>576</v>
      </c>
      <c r="AH107" s="19" t="s">
        <v>38</v>
      </c>
      <c r="AI107" s="180">
        <v>15</v>
      </c>
      <c r="AJ107" s="180">
        <v>15</v>
      </c>
      <c r="AK107" s="180">
        <v>15</v>
      </c>
      <c r="AL107" s="180">
        <v>15</v>
      </c>
      <c r="AM107" s="180">
        <v>15</v>
      </c>
      <c r="AN107" s="180">
        <v>0</v>
      </c>
      <c r="AO107" s="180">
        <v>10</v>
      </c>
      <c r="AP107" s="402">
        <f t="shared" si="31"/>
        <v>85</v>
      </c>
      <c r="AQ107" s="404">
        <v>100</v>
      </c>
      <c r="AR107" s="404">
        <f t="shared" si="32"/>
        <v>92.5</v>
      </c>
      <c r="AS107" s="634">
        <f>AVERAGE(AR107:AR111)</f>
        <v>97</v>
      </c>
      <c r="AT107" s="633" t="s">
        <v>346</v>
      </c>
      <c r="AU107" s="633" t="s">
        <v>346</v>
      </c>
      <c r="AV107" s="630">
        <v>1</v>
      </c>
      <c r="AW107" s="630">
        <v>1</v>
      </c>
      <c r="AX107" s="619">
        <f t="shared" si="27"/>
        <v>2</v>
      </c>
      <c r="AY107" s="619">
        <f t="shared" si="28"/>
        <v>2</v>
      </c>
      <c r="AZ107" s="616" t="str">
        <f>+IFERROR(VLOOKUP(CONCATENATE(AX107,AY107),Hoja1!$L$4:$M$28,2,FALSE),"")</f>
        <v>Bajo</v>
      </c>
      <c r="BA107" s="200"/>
      <c r="BB107" s="19"/>
      <c r="BC107" s="19"/>
      <c r="BD107" s="19"/>
      <c r="BE107" s="19"/>
      <c r="BF107" s="19"/>
      <c r="BG107" s="205"/>
      <c r="BH107" s="187"/>
      <c r="BI107" s="187"/>
    </row>
    <row r="108" spans="1:61" s="193" customFormat="1" ht="75" customHeight="1" x14ac:dyDescent="0.2">
      <c r="A108" s="639"/>
      <c r="B108" s="100"/>
      <c r="C108" s="188"/>
      <c r="D108" s="33"/>
      <c r="E108" s="9"/>
      <c r="F108" s="2">
        <v>2</v>
      </c>
      <c r="G108" s="148" t="s">
        <v>425</v>
      </c>
      <c r="H108" s="148" t="s">
        <v>135</v>
      </c>
      <c r="I108" s="120"/>
      <c r="J108" s="120"/>
      <c r="K108" s="120"/>
      <c r="L108" s="120"/>
      <c r="M108" s="120"/>
      <c r="N108" s="120"/>
      <c r="O108" s="120"/>
      <c r="P108" s="120"/>
      <c r="Q108" s="120"/>
      <c r="R108" s="120"/>
      <c r="S108" s="120"/>
      <c r="T108" s="120"/>
      <c r="U108" s="120"/>
      <c r="V108" s="120"/>
      <c r="W108" s="120"/>
      <c r="X108" s="120"/>
      <c r="Y108" s="120"/>
      <c r="Z108" s="120"/>
      <c r="AA108" s="120"/>
      <c r="AB108" s="120"/>
      <c r="AC108" s="178" t="str">
        <f t="shared" si="29"/>
        <v/>
      </c>
      <c r="AD108" s="179" t="str">
        <f t="shared" si="34"/>
        <v/>
      </c>
      <c r="AE108" s="187" t="str">
        <f>IFERROR(VLOOKUP(CONCATENATE(AC108,AD108),Hoja1!$L$4:$M$28,2,FALSE),"")</f>
        <v/>
      </c>
      <c r="AF108" s="289">
        <v>2</v>
      </c>
      <c r="AG108" s="182" t="s">
        <v>275</v>
      </c>
      <c r="AH108" s="19" t="s">
        <v>38</v>
      </c>
      <c r="AI108" s="180">
        <v>15</v>
      </c>
      <c r="AJ108" s="180">
        <v>15</v>
      </c>
      <c r="AK108" s="180">
        <v>15</v>
      </c>
      <c r="AL108" s="180">
        <v>15</v>
      </c>
      <c r="AM108" s="180">
        <v>15</v>
      </c>
      <c r="AN108" s="180">
        <v>15</v>
      </c>
      <c r="AO108" s="180">
        <v>10</v>
      </c>
      <c r="AP108" s="402">
        <f t="shared" si="31"/>
        <v>100</v>
      </c>
      <c r="AQ108" s="404">
        <v>100</v>
      </c>
      <c r="AR108" s="404">
        <f t="shared" si="32"/>
        <v>100</v>
      </c>
      <c r="AS108" s="635"/>
      <c r="AT108" s="633"/>
      <c r="AU108" s="633"/>
      <c r="AV108" s="623"/>
      <c r="AW108" s="623"/>
      <c r="AX108" s="620"/>
      <c r="AY108" s="620"/>
      <c r="AZ108" s="617"/>
      <c r="BA108" s="200"/>
      <c r="BB108" s="19"/>
      <c r="BC108" s="19"/>
      <c r="BD108" s="19"/>
      <c r="BE108" s="19"/>
      <c r="BF108" s="19"/>
      <c r="BG108" s="205"/>
      <c r="BH108" s="187"/>
      <c r="BI108" s="187"/>
    </row>
    <row r="109" spans="1:61" s="193" customFormat="1" ht="75" customHeight="1" x14ac:dyDescent="0.2">
      <c r="A109" s="639"/>
      <c r="B109" s="100"/>
      <c r="C109" s="188"/>
      <c r="D109" s="33"/>
      <c r="E109" s="9"/>
      <c r="F109" s="2">
        <v>3</v>
      </c>
      <c r="G109" s="148" t="s">
        <v>426</v>
      </c>
      <c r="H109" s="148" t="s">
        <v>230</v>
      </c>
      <c r="I109" s="120"/>
      <c r="J109" s="120"/>
      <c r="K109" s="120"/>
      <c r="L109" s="120"/>
      <c r="M109" s="120"/>
      <c r="N109" s="120"/>
      <c r="O109" s="120"/>
      <c r="P109" s="120"/>
      <c r="Q109" s="120"/>
      <c r="R109" s="120"/>
      <c r="S109" s="120"/>
      <c r="T109" s="120"/>
      <c r="U109" s="120"/>
      <c r="V109" s="120"/>
      <c r="W109" s="120"/>
      <c r="X109" s="120"/>
      <c r="Y109" s="120"/>
      <c r="Z109" s="120"/>
      <c r="AA109" s="120"/>
      <c r="AB109" s="120"/>
      <c r="AC109" s="178" t="str">
        <f t="shared" si="29"/>
        <v/>
      </c>
      <c r="AD109" s="179" t="str">
        <f t="shared" si="34"/>
        <v/>
      </c>
      <c r="AE109" s="187" t="str">
        <f>IFERROR(VLOOKUP(CONCATENATE(AC109,AD109),Hoja1!$L$4:$M$28,2,FALSE),"")</f>
        <v/>
      </c>
      <c r="AF109" s="289">
        <v>3</v>
      </c>
      <c r="AG109" s="348" t="s">
        <v>136</v>
      </c>
      <c r="AH109" s="19" t="s">
        <v>38</v>
      </c>
      <c r="AI109" s="180">
        <v>15</v>
      </c>
      <c r="AJ109" s="180">
        <v>15</v>
      </c>
      <c r="AK109" s="180">
        <v>15</v>
      </c>
      <c r="AL109" s="180">
        <v>15</v>
      </c>
      <c r="AM109" s="180">
        <v>15</v>
      </c>
      <c r="AN109" s="180">
        <v>15</v>
      </c>
      <c r="AO109" s="180">
        <v>10</v>
      </c>
      <c r="AP109" s="402">
        <f t="shared" si="31"/>
        <v>100</v>
      </c>
      <c r="AQ109" s="404">
        <v>100</v>
      </c>
      <c r="AR109" s="404">
        <f t="shared" si="32"/>
        <v>100</v>
      </c>
      <c r="AS109" s="635"/>
      <c r="AT109" s="633"/>
      <c r="AU109" s="633"/>
      <c r="AV109" s="623"/>
      <c r="AW109" s="623"/>
      <c r="AX109" s="620"/>
      <c r="AY109" s="620"/>
      <c r="AZ109" s="617"/>
      <c r="BA109" s="200"/>
      <c r="BB109" s="19"/>
      <c r="BC109" s="19"/>
      <c r="BD109" s="19"/>
      <c r="BE109" s="19"/>
      <c r="BF109" s="19"/>
      <c r="BG109" s="205"/>
      <c r="BH109" s="187"/>
      <c r="BI109" s="187"/>
    </row>
    <row r="110" spans="1:61" s="193" customFormat="1" ht="75" customHeight="1" x14ac:dyDescent="0.2">
      <c r="A110" s="639"/>
      <c r="B110" s="100"/>
      <c r="C110" s="188"/>
      <c r="D110" s="33"/>
      <c r="E110" s="9"/>
      <c r="F110" s="2">
        <v>4</v>
      </c>
      <c r="G110" s="427" t="s">
        <v>427</v>
      </c>
      <c r="H110" s="148" t="s">
        <v>230</v>
      </c>
      <c r="I110" s="120"/>
      <c r="J110" s="120"/>
      <c r="K110" s="120"/>
      <c r="L110" s="120"/>
      <c r="M110" s="120"/>
      <c r="N110" s="120"/>
      <c r="O110" s="120"/>
      <c r="P110" s="120"/>
      <c r="Q110" s="120"/>
      <c r="R110" s="120"/>
      <c r="S110" s="120"/>
      <c r="T110" s="120"/>
      <c r="U110" s="120"/>
      <c r="V110" s="120"/>
      <c r="W110" s="120"/>
      <c r="X110" s="120"/>
      <c r="Y110" s="120"/>
      <c r="Z110" s="120"/>
      <c r="AA110" s="120"/>
      <c r="AB110" s="120"/>
      <c r="AC110" s="178" t="str">
        <f t="shared" si="29"/>
        <v/>
      </c>
      <c r="AD110" s="179" t="str">
        <f t="shared" si="34"/>
        <v/>
      </c>
      <c r="AE110" s="187" t="str">
        <f>IFERROR(VLOOKUP(CONCATENATE(AC110,AD110),Hoja1!$L$4:$M$28,2,FALSE),"")</f>
        <v/>
      </c>
      <c r="AF110" s="289">
        <v>4</v>
      </c>
      <c r="AG110" s="182" t="s">
        <v>321</v>
      </c>
      <c r="AH110" s="19" t="s">
        <v>38</v>
      </c>
      <c r="AI110" s="180">
        <v>15</v>
      </c>
      <c r="AJ110" s="180">
        <v>15</v>
      </c>
      <c r="AK110" s="180">
        <v>15</v>
      </c>
      <c r="AL110" s="180">
        <v>15</v>
      </c>
      <c r="AM110" s="180">
        <v>15</v>
      </c>
      <c r="AN110" s="180">
        <v>0</v>
      </c>
      <c r="AO110" s="180">
        <v>10</v>
      </c>
      <c r="AP110" s="402">
        <f t="shared" si="31"/>
        <v>85</v>
      </c>
      <c r="AQ110" s="404">
        <v>100</v>
      </c>
      <c r="AR110" s="404">
        <f t="shared" si="32"/>
        <v>92.5</v>
      </c>
      <c r="AS110" s="635"/>
      <c r="AT110" s="633"/>
      <c r="AU110" s="633"/>
      <c r="AV110" s="623"/>
      <c r="AW110" s="623"/>
      <c r="AX110" s="620"/>
      <c r="AY110" s="620"/>
      <c r="AZ110" s="617"/>
      <c r="BA110" s="200"/>
      <c r="BB110" s="19"/>
      <c r="BC110" s="19"/>
      <c r="BD110" s="19"/>
      <c r="BE110" s="19"/>
      <c r="BF110" s="19"/>
      <c r="BG110" s="205"/>
      <c r="BH110" s="187"/>
      <c r="BI110" s="187"/>
    </row>
    <row r="111" spans="1:61" s="193" customFormat="1" ht="75" customHeight="1" x14ac:dyDescent="0.2">
      <c r="A111" s="639"/>
      <c r="B111" s="100"/>
      <c r="C111" s="188"/>
      <c r="D111" s="33"/>
      <c r="E111" s="9"/>
      <c r="F111" s="2">
        <v>5</v>
      </c>
      <c r="G111" s="427" t="s">
        <v>428</v>
      </c>
      <c r="H111" s="25"/>
      <c r="I111" s="120"/>
      <c r="J111" s="120"/>
      <c r="K111" s="120"/>
      <c r="L111" s="120"/>
      <c r="M111" s="120"/>
      <c r="N111" s="120"/>
      <c r="O111" s="120"/>
      <c r="P111" s="120"/>
      <c r="Q111" s="120"/>
      <c r="R111" s="120"/>
      <c r="S111" s="120"/>
      <c r="T111" s="120"/>
      <c r="U111" s="120"/>
      <c r="V111" s="120"/>
      <c r="W111" s="120"/>
      <c r="X111" s="120"/>
      <c r="Y111" s="120"/>
      <c r="Z111" s="120"/>
      <c r="AA111" s="120"/>
      <c r="AB111" s="120"/>
      <c r="AC111" s="178" t="str">
        <f t="shared" si="29"/>
        <v/>
      </c>
      <c r="AD111" s="179" t="str">
        <f t="shared" si="34"/>
        <v/>
      </c>
      <c r="AE111" s="187" t="str">
        <f>IFERROR(VLOOKUP(CONCATENATE(AC111,AD111),Hoja1!$L$4:$M$28,2,FALSE),"")</f>
        <v/>
      </c>
      <c r="AF111" s="289">
        <v>5</v>
      </c>
      <c r="AG111" s="193" t="s">
        <v>276</v>
      </c>
      <c r="AH111" s="19" t="s">
        <v>38</v>
      </c>
      <c r="AI111" s="180">
        <v>15</v>
      </c>
      <c r="AJ111" s="180">
        <v>15</v>
      </c>
      <c r="AK111" s="180">
        <v>15</v>
      </c>
      <c r="AL111" s="180">
        <v>15</v>
      </c>
      <c r="AM111" s="180">
        <v>15</v>
      </c>
      <c r="AN111" s="180">
        <v>15</v>
      </c>
      <c r="AO111" s="180">
        <v>10</v>
      </c>
      <c r="AP111" s="402">
        <f t="shared" si="31"/>
        <v>100</v>
      </c>
      <c r="AQ111" s="404">
        <v>100</v>
      </c>
      <c r="AR111" s="404">
        <f t="shared" si="32"/>
        <v>100</v>
      </c>
      <c r="AS111" s="635"/>
      <c r="AT111" s="633"/>
      <c r="AU111" s="633"/>
      <c r="AV111" s="628"/>
      <c r="AW111" s="628"/>
      <c r="AX111" s="621"/>
      <c r="AY111" s="621"/>
      <c r="AZ111" s="618"/>
      <c r="BA111" s="200"/>
      <c r="BB111" s="19"/>
      <c r="BC111" s="19"/>
      <c r="BD111" s="19"/>
      <c r="BE111" s="19"/>
      <c r="BF111" s="19"/>
      <c r="BG111" s="205"/>
    </row>
    <row r="112" spans="1:61" s="193" customFormat="1" ht="70.5" customHeight="1" x14ac:dyDescent="0.2">
      <c r="A112" s="638" t="s">
        <v>129</v>
      </c>
      <c r="B112" s="19" t="s">
        <v>352</v>
      </c>
      <c r="C112" s="464" t="s">
        <v>177</v>
      </c>
      <c r="D112" s="33">
        <v>5</v>
      </c>
      <c r="E112" s="339" t="s">
        <v>137</v>
      </c>
      <c r="F112" s="26">
        <v>1</v>
      </c>
      <c r="G112" s="9" t="s">
        <v>429</v>
      </c>
      <c r="H112" s="177" t="s">
        <v>232</v>
      </c>
      <c r="I112" s="120">
        <v>1</v>
      </c>
      <c r="J112" s="120">
        <v>1</v>
      </c>
      <c r="K112" s="120"/>
      <c r="L112" s="120"/>
      <c r="M112" s="120"/>
      <c r="N112" s="120"/>
      <c r="O112" s="120"/>
      <c r="P112" s="120"/>
      <c r="Q112" s="120"/>
      <c r="R112" s="120"/>
      <c r="S112" s="120">
        <v>2</v>
      </c>
      <c r="T112" s="120">
        <v>2</v>
      </c>
      <c r="U112" s="120"/>
      <c r="V112" s="120"/>
      <c r="W112" s="120"/>
      <c r="X112" s="120"/>
      <c r="Y112" s="120"/>
      <c r="Z112" s="120"/>
      <c r="AA112" s="120"/>
      <c r="AB112" s="120"/>
      <c r="AC112" s="178">
        <f t="shared" ref="AC112:AC118" si="35">IFERROR(ROUND(AVERAGE(I112:R112),0),"")</f>
        <v>1</v>
      </c>
      <c r="AD112" s="179">
        <f t="shared" ref="AD112:AD118" si="36">IFERROR(ROUND(AVERAGE(S112:AB112),0),"")</f>
        <v>2</v>
      </c>
      <c r="AE112" s="187" t="str">
        <f>IFERROR(VLOOKUP(CONCATENATE(AC112,AD112),Hoja1!$L$4:$M$28,2,FALSE),"")</f>
        <v>Bajo</v>
      </c>
      <c r="AF112" s="34">
        <v>1</v>
      </c>
      <c r="AG112" s="348" t="s">
        <v>138</v>
      </c>
      <c r="AH112" s="19" t="s">
        <v>38</v>
      </c>
      <c r="AI112" s="180">
        <v>15</v>
      </c>
      <c r="AJ112" s="180">
        <v>15</v>
      </c>
      <c r="AK112" s="180">
        <v>15</v>
      </c>
      <c r="AL112" s="180">
        <v>10</v>
      </c>
      <c r="AM112" s="180">
        <v>15</v>
      </c>
      <c r="AN112" s="180">
        <v>0</v>
      </c>
      <c r="AO112" s="180">
        <v>5</v>
      </c>
      <c r="AP112" s="402">
        <f t="shared" si="31"/>
        <v>75</v>
      </c>
      <c r="AQ112" s="404">
        <v>100</v>
      </c>
      <c r="AR112" s="404">
        <f t="shared" si="32"/>
        <v>87.5</v>
      </c>
      <c r="AS112" s="637">
        <f>AVERAGE(AR112:AR115)</f>
        <v>91.25</v>
      </c>
      <c r="AT112" s="633" t="s">
        <v>347</v>
      </c>
      <c r="AU112" s="633" t="s">
        <v>346</v>
      </c>
      <c r="AV112" s="630">
        <v>0</v>
      </c>
      <c r="AW112" s="630">
        <v>1</v>
      </c>
      <c r="AX112" s="619">
        <f t="shared" si="27"/>
        <v>1</v>
      </c>
      <c r="AY112" s="619">
        <f t="shared" si="28"/>
        <v>1</v>
      </c>
      <c r="AZ112" s="616" t="str">
        <f>+IFERROR(VLOOKUP(CONCATENATE(AX112,AY112),Hoja1!$L$4:$M$28,2,FALSE),"")</f>
        <v>Bajo</v>
      </c>
      <c r="BA112" s="200"/>
      <c r="BB112" s="19"/>
      <c r="BC112" s="19"/>
      <c r="BD112" s="19"/>
      <c r="BE112" s="19"/>
      <c r="BF112" s="19"/>
      <c r="BG112" s="205"/>
      <c r="BH112" s="187"/>
      <c r="BI112" s="187"/>
    </row>
    <row r="113" spans="1:61" s="193" customFormat="1" ht="81" customHeight="1" x14ac:dyDescent="0.2">
      <c r="A113" s="639"/>
      <c r="B113" s="100"/>
      <c r="C113" s="188"/>
      <c r="D113" s="33"/>
      <c r="E113" s="181"/>
      <c r="F113" s="2">
        <v>2</v>
      </c>
      <c r="G113" s="9" t="s">
        <v>758</v>
      </c>
      <c r="H113" s="181"/>
      <c r="I113" s="120"/>
      <c r="J113" s="120"/>
      <c r="K113" s="120"/>
      <c r="L113" s="120"/>
      <c r="M113" s="120"/>
      <c r="N113" s="120"/>
      <c r="O113" s="120"/>
      <c r="P113" s="120"/>
      <c r="Q113" s="120"/>
      <c r="R113" s="120"/>
      <c r="S113" s="120"/>
      <c r="T113" s="120"/>
      <c r="U113" s="120"/>
      <c r="V113" s="120"/>
      <c r="W113" s="120"/>
      <c r="X113" s="120"/>
      <c r="Y113" s="120"/>
      <c r="Z113" s="120"/>
      <c r="AA113" s="120"/>
      <c r="AB113" s="120"/>
      <c r="AC113" s="178" t="str">
        <f t="shared" si="35"/>
        <v/>
      </c>
      <c r="AD113" s="179" t="str">
        <f t="shared" si="36"/>
        <v/>
      </c>
      <c r="AE113" s="187" t="str">
        <f>IFERROR(VLOOKUP(CONCATENATE(AC113,AD113),Hoja1!$L$4:$M$28,2,FALSE),"")</f>
        <v/>
      </c>
      <c r="AF113" s="34">
        <v>2</v>
      </c>
      <c r="AG113" s="189" t="s">
        <v>81</v>
      </c>
      <c r="AH113" s="19" t="s">
        <v>462</v>
      </c>
      <c r="AI113" s="180">
        <v>15</v>
      </c>
      <c r="AJ113" s="180">
        <v>15</v>
      </c>
      <c r="AK113" s="180">
        <v>15</v>
      </c>
      <c r="AL113" s="180">
        <v>10</v>
      </c>
      <c r="AM113" s="180">
        <v>15</v>
      </c>
      <c r="AN113" s="180">
        <v>0</v>
      </c>
      <c r="AO113" s="180">
        <v>5</v>
      </c>
      <c r="AP113" s="402">
        <f t="shared" si="31"/>
        <v>75</v>
      </c>
      <c r="AQ113" s="404">
        <v>100</v>
      </c>
      <c r="AR113" s="404">
        <f t="shared" si="32"/>
        <v>87.5</v>
      </c>
      <c r="AS113" s="637"/>
      <c r="AT113" s="633"/>
      <c r="AU113" s="633"/>
      <c r="AV113" s="623"/>
      <c r="AW113" s="623"/>
      <c r="AX113" s="620"/>
      <c r="AY113" s="620"/>
      <c r="AZ113" s="617"/>
      <c r="BA113" s="200"/>
      <c r="BB113" s="19"/>
      <c r="BC113" s="19"/>
      <c r="BD113" s="19"/>
      <c r="BE113" s="19"/>
      <c r="BF113" s="19"/>
      <c r="BG113" s="205"/>
      <c r="BH113" s="187"/>
      <c r="BI113" s="187"/>
    </row>
    <row r="114" spans="1:61" s="193" customFormat="1" ht="81" customHeight="1" x14ac:dyDescent="0.2">
      <c r="A114" s="639"/>
      <c r="B114" s="100"/>
      <c r="C114" s="188"/>
      <c r="D114" s="33"/>
      <c r="E114" s="181"/>
      <c r="F114" s="2"/>
      <c r="G114" s="38"/>
      <c r="H114" s="181"/>
      <c r="I114" s="120"/>
      <c r="J114" s="120"/>
      <c r="K114" s="120"/>
      <c r="L114" s="120"/>
      <c r="M114" s="120"/>
      <c r="N114" s="120"/>
      <c r="O114" s="120"/>
      <c r="P114" s="120"/>
      <c r="Q114" s="120"/>
      <c r="R114" s="120"/>
      <c r="S114" s="120"/>
      <c r="T114" s="120"/>
      <c r="U114" s="120"/>
      <c r="V114" s="120"/>
      <c r="W114" s="120"/>
      <c r="X114" s="120"/>
      <c r="Y114" s="120"/>
      <c r="Z114" s="120"/>
      <c r="AA114" s="120"/>
      <c r="AB114" s="120"/>
      <c r="AC114" s="178" t="str">
        <f t="shared" si="35"/>
        <v/>
      </c>
      <c r="AD114" s="179" t="str">
        <f t="shared" si="36"/>
        <v/>
      </c>
      <c r="AE114" s="187" t="str">
        <f>IFERROR(VLOOKUP(CONCATENATE(AC114,AD114),Hoja1!$L$4:$M$28,2,FALSE),"")</f>
        <v/>
      </c>
      <c r="AF114" s="34">
        <v>3</v>
      </c>
      <c r="AG114" s="348" t="s">
        <v>139</v>
      </c>
      <c r="AH114" s="19" t="s">
        <v>38</v>
      </c>
      <c r="AI114" s="180">
        <v>15</v>
      </c>
      <c r="AJ114" s="180">
        <v>15</v>
      </c>
      <c r="AK114" s="180">
        <v>15</v>
      </c>
      <c r="AL114" s="180">
        <v>15</v>
      </c>
      <c r="AM114" s="180">
        <v>15</v>
      </c>
      <c r="AN114" s="180">
        <v>15</v>
      </c>
      <c r="AO114" s="180">
        <v>10</v>
      </c>
      <c r="AP114" s="402">
        <f t="shared" si="31"/>
        <v>100</v>
      </c>
      <c r="AQ114" s="404">
        <v>100</v>
      </c>
      <c r="AR114" s="404">
        <f t="shared" si="32"/>
        <v>100</v>
      </c>
      <c r="AS114" s="637"/>
      <c r="AT114" s="633"/>
      <c r="AU114" s="633"/>
      <c r="AV114" s="623"/>
      <c r="AW114" s="623"/>
      <c r="AX114" s="620"/>
      <c r="AY114" s="620"/>
      <c r="AZ114" s="617"/>
      <c r="BA114" s="200"/>
      <c r="BB114" s="19"/>
      <c r="BC114" s="19"/>
      <c r="BD114" s="19"/>
      <c r="BE114" s="19"/>
      <c r="BF114" s="19"/>
      <c r="BG114" s="205"/>
      <c r="BH114" s="187"/>
      <c r="BI114" s="187"/>
    </row>
    <row r="115" spans="1:61" s="193" customFormat="1" ht="81" customHeight="1" x14ac:dyDescent="0.2">
      <c r="A115" s="639"/>
      <c r="B115" s="100"/>
      <c r="C115" s="188"/>
      <c r="D115" s="33"/>
      <c r="E115" s="181"/>
      <c r="F115" s="2"/>
      <c r="G115" s="38"/>
      <c r="H115" s="181"/>
      <c r="I115" s="120"/>
      <c r="J115" s="120"/>
      <c r="K115" s="120"/>
      <c r="L115" s="120"/>
      <c r="M115" s="120"/>
      <c r="N115" s="120"/>
      <c r="O115" s="120"/>
      <c r="P115" s="120"/>
      <c r="Q115" s="120"/>
      <c r="R115" s="120"/>
      <c r="S115" s="120"/>
      <c r="T115" s="120"/>
      <c r="U115" s="120"/>
      <c r="V115" s="120"/>
      <c r="W115" s="120"/>
      <c r="X115" s="120"/>
      <c r="Y115" s="120"/>
      <c r="Z115" s="120"/>
      <c r="AA115" s="120"/>
      <c r="AB115" s="120"/>
      <c r="AC115" s="178" t="str">
        <f t="shared" si="35"/>
        <v/>
      </c>
      <c r="AD115" s="179" t="str">
        <f t="shared" si="36"/>
        <v/>
      </c>
      <c r="AE115" s="187" t="str">
        <f>IFERROR(VLOOKUP(CONCATENATE(AC115,AD115),Hoja1!$L$4:$M$28,2,FALSE),"")</f>
        <v/>
      </c>
      <c r="AF115" s="34">
        <v>4</v>
      </c>
      <c r="AG115" s="189" t="s">
        <v>80</v>
      </c>
      <c r="AH115" s="19" t="s">
        <v>462</v>
      </c>
      <c r="AI115" s="180">
        <v>15</v>
      </c>
      <c r="AJ115" s="180">
        <v>15</v>
      </c>
      <c r="AK115" s="180">
        <v>15</v>
      </c>
      <c r="AL115" s="180">
        <v>15</v>
      </c>
      <c r="AM115" s="180">
        <v>15</v>
      </c>
      <c r="AN115" s="180">
        <v>0</v>
      </c>
      <c r="AO115" s="180">
        <v>5</v>
      </c>
      <c r="AP115" s="402">
        <f t="shared" si="31"/>
        <v>80</v>
      </c>
      <c r="AQ115" s="404">
        <v>100</v>
      </c>
      <c r="AR115" s="404">
        <f t="shared" si="32"/>
        <v>90</v>
      </c>
      <c r="AS115" s="637"/>
      <c r="AT115" s="633"/>
      <c r="AU115" s="633"/>
      <c r="AV115" s="628"/>
      <c r="AW115" s="628"/>
      <c r="AX115" s="621"/>
      <c r="AY115" s="621"/>
      <c r="AZ115" s="618"/>
      <c r="BA115" s="200"/>
      <c r="BB115" s="19"/>
      <c r="BC115" s="19"/>
      <c r="BD115" s="19"/>
      <c r="BE115" s="19"/>
      <c r="BF115" s="19"/>
      <c r="BG115" s="205"/>
      <c r="BH115" s="187"/>
      <c r="BI115" s="187"/>
    </row>
    <row r="116" spans="1:61" s="193" customFormat="1" ht="85.5" customHeight="1" x14ac:dyDescent="0.2">
      <c r="A116" s="638" t="s">
        <v>129</v>
      </c>
      <c r="B116" s="19" t="s">
        <v>352</v>
      </c>
      <c r="C116" s="336" t="s">
        <v>178</v>
      </c>
      <c r="D116" s="26">
        <v>6</v>
      </c>
      <c r="E116" s="339" t="s">
        <v>140</v>
      </c>
      <c r="F116" s="26">
        <v>1</v>
      </c>
      <c r="G116" s="39" t="s">
        <v>430</v>
      </c>
      <c r="H116" s="9" t="s">
        <v>65</v>
      </c>
      <c r="I116" s="120">
        <v>1</v>
      </c>
      <c r="J116" s="120">
        <v>1</v>
      </c>
      <c r="K116" s="120"/>
      <c r="L116" s="120"/>
      <c r="M116" s="120"/>
      <c r="N116" s="120"/>
      <c r="O116" s="120"/>
      <c r="P116" s="120"/>
      <c r="Q116" s="120"/>
      <c r="R116" s="120"/>
      <c r="S116" s="120">
        <v>2</v>
      </c>
      <c r="T116" s="120">
        <v>2</v>
      </c>
      <c r="U116" s="120"/>
      <c r="V116" s="120"/>
      <c r="W116" s="120"/>
      <c r="X116" s="120"/>
      <c r="Y116" s="120"/>
      <c r="Z116" s="120"/>
      <c r="AA116" s="120"/>
      <c r="AB116" s="120"/>
      <c r="AC116" s="178">
        <f t="shared" si="35"/>
        <v>1</v>
      </c>
      <c r="AD116" s="179">
        <f t="shared" si="36"/>
        <v>2</v>
      </c>
      <c r="AE116" s="187" t="str">
        <f>IFERROR(VLOOKUP(CONCATENATE(AC116,AD116),Hoja1!$L$4:$M$28,2,FALSE),"")</f>
        <v>Bajo</v>
      </c>
      <c r="AF116" s="289">
        <v>1</v>
      </c>
      <c r="AG116" s="189" t="s">
        <v>322</v>
      </c>
      <c r="AH116" s="19" t="s">
        <v>462</v>
      </c>
      <c r="AI116" s="180">
        <v>15</v>
      </c>
      <c r="AJ116" s="180">
        <v>15</v>
      </c>
      <c r="AK116" s="180">
        <v>15</v>
      </c>
      <c r="AL116" s="180">
        <v>15</v>
      </c>
      <c r="AM116" s="180">
        <v>15</v>
      </c>
      <c r="AN116" s="180">
        <v>15</v>
      </c>
      <c r="AO116" s="180">
        <v>10</v>
      </c>
      <c r="AP116" s="402">
        <f t="shared" si="31"/>
        <v>100</v>
      </c>
      <c r="AQ116" s="404">
        <v>100</v>
      </c>
      <c r="AR116" s="404">
        <f t="shared" si="32"/>
        <v>100</v>
      </c>
      <c r="AS116" s="637">
        <f>AVERAGE(AR116:AR118)</f>
        <v>87.5</v>
      </c>
      <c r="AT116" s="633" t="s">
        <v>347</v>
      </c>
      <c r="AU116" s="633" t="s">
        <v>346</v>
      </c>
      <c r="AV116" s="630">
        <v>0</v>
      </c>
      <c r="AW116" s="630">
        <v>1</v>
      </c>
      <c r="AX116" s="619">
        <f t="shared" si="27"/>
        <v>1</v>
      </c>
      <c r="AY116" s="619">
        <f t="shared" si="28"/>
        <v>1</v>
      </c>
      <c r="AZ116" s="616" t="str">
        <f>+IFERROR(VLOOKUP(CONCATENATE(AX116,AY116),Hoja1!$L$4:$M$28,2,FALSE),"")</f>
        <v>Bajo</v>
      </c>
      <c r="BA116" s="200"/>
      <c r="BB116" s="19"/>
      <c r="BC116" s="19"/>
      <c r="BD116" s="19"/>
      <c r="BE116" s="19"/>
      <c r="BF116" s="19"/>
      <c r="BG116" s="205"/>
      <c r="BH116" s="187"/>
      <c r="BI116" s="187"/>
    </row>
    <row r="117" spans="1:61" s="193" customFormat="1" ht="84" customHeight="1" x14ac:dyDescent="0.2">
      <c r="A117" s="639"/>
      <c r="B117" s="100"/>
      <c r="C117" s="188"/>
      <c r="D117" s="100"/>
      <c r="E117" s="100"/>
      <c r="F117" s="26">
        <v>2</v>
      </c>
      <c r="G117" s="39" t="s">
        <v>431</v>
      </c>
      <c r="H117" s="140" t="s">
        <v>131</v>
      </c>
      <c r="I117" s="120"/>
      <c r="J117" s="120"/>
      <c r="K117" s="120"/>
      <c r="L117" s="120"/>
      <c r="M117" s="120"/>
      <c r="N117" s="120"/>
      <c r="O117" s="120"/>
      <c r="P117" s="120"/>
      <c r="Q117" s="120"/>
      <c r="R117" s="120"/>
      <c r="S117" s="120"/>
      <c r="T117" s="120"/>
      <c r="U117" s="120"/>
      <c r="V117" s="120"/>
      <c r="W117" s="120"/>
      <c r="X117" s="120"/>
      <c r="Y117" s="120"/>
      <c r="Z117" s="120"/>
      <c r="AA117" s="120"/>
      <c r="AB117" s="120"/>
      <c r="AC117" s="178" t="str">
        <f t="shared" si="35"/>
        <v/>
      </c>
      <c r="AD117" s="179" t="str">
        <f t="shared" si="36"/>
        <v/>
      </c>
      <c r="AE117" s="187" t="str">
        <f>IFERROR(VLOOKUP(CONCATENATE(AC117,AD117),Hoja1!$L$4:$M$28,2,FALSE),"")</f>
        <v/>
      </c>
      <c r="AF117" s="289">
        <v>2</v>
      </c>
      <c r="AG117" s="189" t="s">
        <v>814</v>
      </c>
      <c r="AH117" s="19" t="s">
        <v>38</v>
      </c>
      <c r="AI117" s="180">
        <v>15</v>
      </c>
      <c r="AJ117" s="180">
        <v>15</v>
      </c>
      <c r="AK117" s="180">
        <v>0</v>
      </c>
      <c r="AL117" s="180">
        <v>15</v>
      </c>
      <c r="AM117" s="180">
        <v>15</v>
      </c>
      <c r="AN117" s="180">
        <v>0</v>
      </c>
      <c r="AO117" s="180">
        <v>5</v>
      </c>
      <c r="AP117" s="402">
        <f t="shared" si="31"/>
        <v>65</v>
      </c>
      <c r="AQ117" s="404">
        <v>100</v>
      </c>
      <c r="AR117" s="404">
        <f t="shared" si="32"/>
        <v>82.5</v>
      </c>
      <c r="AS117" s="637"/>
      <c r="AT117" s="633"/>
      <c r="AU117" s="633"/>
      <c r="AV117" s="623"/>
      <c r="AW117" s="623"/>
      <c r="AX117" s="620"/>
      <c r="AY117" s="620"/>
      <c r="AZ117" s="617"/>
      <c r="BA117" s="200"/>
      <c r="BB117" s="19"/>
      <c r="BC117" s="19"/>
      <c r="BD117" s="19"/>
      <c r="BE117" s="19"/>
      <c r="BF117" s="19"/>
      <c r="BG117" s="205"/>
      <c r="BH117" s="187"/>
      <c r="BI117" s="187"/>
    </row>
    <row r="118" spans="1:61" s="193" customFormat="1" ht="55.5" customHeight="1" x14ac:dyDescent="0.2">
      <c r="A118" s="640"/>
      <c r="B118" s="100"/>
      <c r="C118" s="190"/>
      <c r="D118" s="190"/>
      <c r="E118" s="190"/>
      <c r="F118" s="224">
        <v>3</v>
      </c>
      <c r="G118" s="140"/>
      <c r="H118" s="140"/>
      <c r="I118" s="120"/>
      <c r="J118" s="120"/>
      <c r="K118" s="120"/>
      <c r="L118" s="120"/>
      <c r="M118" s="120"/>
      <c r="N118" s="120"/>
      <c r="O118" s="120"/>
      <c r="P118" s="120"/>
      <c r="Q118" s="120"/>
      <c r="R118" s="120"/>
      <c r="S118" s="120"/>
      <c r="T118" s="120"/>
      <c r="U118" s="120"/>
      <c r="V118" s="120"/>
      <c r="W118" s="120"/>
      <c r="X118" s="120"/>
      <c r="Y118" s="120"/>
      <c r="Z118" s="120"/>
      <c r="AA118" s="120"/>
      <c r="AB118" s="120"/>
      <c r="AC118" s="178" t="str">
        <f t="shared" si="35"/>
        <v/>
      </c>
      <c r="AD118" s="179" t="str">
        <f t="shared" si="36"/>
        <v/>
      </c>
      <c r="AE118" s="187" t="str">
        <f>IFERROR(VLOOKUP(CONCATENATE(AC118,AD118),Hoja1!$L$4:$M$28,2,FALSE),"")</f>
        <v/>
      </c>
      <c r="AF118" s="289">
        <v>3</v>
      </c>
      <c r="AG118" s="190" t="s">
        <v>66</v>
      </c>
      <c r="AH118" s="19" t="s">
        <v>462</v>
      </c>
      <c r="AI118" s="180">
        <v>15</v>
      </c>
      <c r="AJ118" s="180">
        <v>15</v>
      </c>
      <c r="AK118" s="180">
        <v>0</v>
      </c>
      <c r="AL118" s="180">
        <v>10</v>
      </c>
      <c r="AM118" s="180">
        <v>15</v>
      </c>
      <c r="AN118" s="180">
        <v>0</v>
      </c>
      <c r="AO118" s="180">
        <v>5</v>
      </c>
      <c r="AP118" s="402">
        <f t="shared" si="31"/>
        <v>60</v>
      </c>
      <c r="AQ118" s="404">
        <v>100</v>
      </c>
      <c r="AR118" s="404">
        <f t="shared" si="32"/>
        <v>80</v>
      </c>
      <c r="AS118" s="637"/>
      <c r="AT118" s="633"/>
      <c r="AU118" s="633"/>
      <c r="AV118" s="628"/>
      <c r="AW118" s="628"/>
      <c r="AX118" s="621"/>
      <c r="AY118" s="621"/>
      <c r="AZ118" s="618"/>
      <c r="BA118" s="200"/>
      <c r="BB118" s="19"/>
      <c r="BC118" s="19"/>
      <c r="BD118" s="19"/>
      <c r="BE118" s="19"/>
      <c r="BF118" s="19"/>
      <c r="BG118" s="205"/>
      <c r="BH118" s="187"/>
      <c r="BI118" s="187"/>
    </row>
    <row r="119" spans="1:61" s="193" customFormat="1" ht="109.5" customHeight="1" x14ac:dyDescent="0.2">
      <c r="A119" s="641" t="s">
        <v>265</v>
      </c>
      <c r="B119" s="213" t="s">
        <v>354</v>
      </c>
      <c r="C119" s="464" t="s">
        <v>277</v>
      </c>
      <c r="D119" s="33">
        <v>1</v>
      </c>
      <c r="E119" s="119" t="s">
        <v>141</v>
      </c>
      <c r="F119" s="26">
        <v>1</v>
      </c>
      <c r="G119" s="9" t="s">
        <v>279</v>
      </c>
      <c r="H119" s="9" t="s">
        <v>281</v>
      </c>
      <c r="I119" s="120">
        <v>3</v>
      </c>
      <c r="J119" s="120">
        <v>3</v>
      </c>
      <c r="K119" s="120">
        <v>3</v>
      </c>
      <c r="L119" s="120">
        <v>4</v>
      </c>
      <c r="M119" s="120">
        <v>3</v>
      </c>
      <c r="N119" s="120"/>
      <c r="O119" s="120"/>
      <c r="P119" s="120"/>
      <c r="Q119" s="120"/>
      <c r="R119" s="120"/>
      <c r="S119" s="120">
        <v>2</v>
      </c>
      <c r="T119" s="120">
        <v>2</v>
      </c>
      <c r="U119" s="120">
        <v>3</v>
      </c>
      <c r="V119" s="120">
        <v>3</v>
      </c>
      <c r="W119" s="120">
        <v>3</v>
      </c>
      <c r="X119" s="120"/>
      <c r="Y119" s="120"/>
      <c r="Z119" s="120"/>
      <c r="AA119" s="120"/>
      <c r="AB119" s="120"/>
      <c r="AC119" s="178">
        <f t="shared" ref="AC119:AC140" si="37">IFERROR(ROUND(AVERAGE(I119:R119),0),"")</f>
        <v>3</v>
      </c>
      <c r="AD119" s="179">
        <f t="shared" ref="AD119:AD140" si="38">IFERROR(ROUND(AVERAGE(S119:AB119),0),"")</f>
        <v>3</v>
      </c>
      <c r="AE119" s="187" t="str">
        <f>IFERROR(VLOOKUP(CONCATENATE(AC119,AD119),Hoja1!$L$4:$M$28,2,FALSE),"")</f>
        <v>Alto</v>
      </c>
      <c r="AF119" s="34">
        <v>1</v>
      </c>
      <c r="AG119" s="290" t="s">
        <v>68</v>
      </c>
      <c r="AH119" s="19" t="s">
        <v>38</v>
      </c>
      <c r="AI119" s="180">
        <v>15</v>
      </c>
      <c r="AJ119" s="180">
        <v>15</v>
      </c>
      <c r="AK119" s="180">
        <v>15</v>
      </c>
      <c r="AL119" s="180">
        <v>15</v>
      </c>
      <c r="AM119" s="180">
        <v>15</v>
      </c>
      <c r="AN119" s="180">
        <v>0</v>
      </c>
      <c r="AO119" s="180">
        <v>10</v>
      </c>
      <c r="AP119" s="402">
        <f t="shared" si="31"/>
        <v>85</v>
      </c>
      <c r="AQ119" s="404">
        <v>50</v>
      </c>
      <c r="AR119" s="404">
        <f t="shared" si="32"/>
        <v>67.5</v>
      </c>
      <c r="AS119" s="637">
        <f>AVERAGE(AR119:AR122)</f>
        <v>60</v>
      </c>
      <c r="AT119" s="633" t="s">
        <v>346</v>
      </c>
      <c r="AU119" s="633" t="s">
        <v>348</v>
      </c>
      <c r="AV119" s="630">
        <v>1</v>
      </c>
      <c r="AW119" s="630">
        <v>0</v>
      </c>
      <c r="AX119" s="619">
        <f t="shared" si="27"/>
        <v>2</v>
      </c>
      <c r="AY119" s="619">
        <f t="shared" si="28"/>
        <v>3</v>
      </c>
      <c r="AZ119" s="616" t="str">
        <f>+IFERROR(VLOOKUP(CONCATENATE(AX119,AY119),Hoja1!$L$4:$M$28,2,FALSE),"")</f>
        <v>Moderado</v>
      </c>
      <c r="BA119" s="200"/>
      <c r="BB119" s="19"/>
      <c r="BC119" s="19"/>
      <c r="BD119" s="19"/>
      <c r="BE119" s="19"/>
      <c r="BF119" s="19"/>
      <c r="BG119" s="205"/>
      <c r="BH119" s="187"/>
      <c r="BI119" s="187"/>
    </row>
    <row r="120" spans="1:61" s="193" customFormat="1" ht="78.75" customHeight="1" x14ac:dyDescent="0.2">
      <c r="A120" s="642"/>
      <c r="B120" s="100"/>
      <c r="C120" s="188"/>
      <c r="D120" s="33">
        <v>1</v>
      </c>
      <c r="E120" s="189"/>
      <c r="F120" s="2">
        <v>2</v>
      </c>
      <c r="G120" s="9" t="s">
        <v>278</v>
      </c>
      <c r="H120" s="9" t="s">
        <v>142</v>
      </c>
      <c r="I120" s="120"/>
      <c r="J120" s="120"/>
      <c r="K120" s="120"/>
      <c r="L120" s="120"/>
      <c r="M120" s="120"/>
      <c r="N120" s="120"/>
      <c r="O120" s="120"/>
      <c r="P120" s="120"/>
      <c r="Q120" s="120"/>
      <c r="R120" s="120"/>
      <c r="S120" s="120"/>
      <c r="T120" s="120"/>
      <c r="U120" s="120"/>
      <c r="V120" s="120"/>
      <c r="W120" s="120"/>
      <c r="X120" s="120"/>
      <c r="Y120" s="120"/>
      <c r="Z120" s="120"/>
      <c r="AA120" s="120"/>
      <c r="AB120" s="120"/>
      <c r="AC120" s="178" t="str">
        <f t="shared" si="37"/>
        <v/>
      </c>
      <c r="AD120" s="179" t="str">
        <f t="shared" si="38"/>
        <v/>
      </c>
      <c r="AE120" s="187" t="str">
        <f>IFERROR(VLOOKUP(CONCATENATE(AC120,AD120),Hoja1!$L$4:$M$28,2,FALSE),"")</f>
        <v/>
      </c>
      <c r="AF120" s="34">
        <v>2</v>
      </c>
      <c r="AG120" s="144" t="s">
        <v>815</v>
      </c>
      <c r="AH120" s="19" t="s">
        <v>38</v>
      </c>
      <c r="AI120" s="180">
        <v>15</v>
      </c>
      <c r="AJ120" s="180">
        <v>15</v>
      </c>
      <c r="AK120" s="180">
        <v>0</v>
      </c>
      <c r="AL120" s="180">
        <v>15</v>
      </c>
      <c r="AM120" s="180">
        <v>15</v>
      </c>
      <c r="AN120" s="180">
        <v>0</v>
      </c>
      <c r="AO120" s="180">
        <v>5</v>
      </c>
      <c r="AP120" s="402">
        <f t="shared" si="31"/>
        <v>65</v>
      </c>
      <c r="AQ120" s="404">
        <v>50</v>
      </c>
      <c r="AR120" s="404">
        <f t="shared" si="32"/>
        <v>57.5</v>
      </c>
      <c r="AS120" s="637"/>
      <c r="AT120" s="633"/>
      <c r="AU120" s="633"/>
      <c r="AV120" s="623"/>
      <c r="AW120" s="623"/>
      <c r="AX120" s="620"/>
      <c r="AY120" s="620"/>
      <c r="AZ120" s="617"/>
      <c r="BA120" s="200"/>
      <c r="BB120" s="19"/>
      <c r="BC120" s="19"/>
      <c r="BD120" s="19"/>
      <c r="BE120" s="19"/>
      <c r="BF120" s="19"/>
      <c r="BG120" s="205"/>
      <c r="BH120" s="187"/>
      <c r="BI120" s="187"/>
    </row>
    <row r="121" spans="1:61" s="193" customFormat="1" ht="52.5" customHeight="1" x14ac:dyDescent="0.2">
      <c r="A121" s="642"/>
      <c r="B121" s="100"/>
      <c r="C121" s="220"/>
      <c r="D121" s="33">
        <v>1</v>
      </c>
      <c r="E121" s="189"/>
      <c r="F121" s="2">
        <v>3</v>
      </c>
      <c r="G121" s="39" t="s">
        <v>759</v>
      </c>
      <c r="H121" s="39" t="s">
        <v>91</v>
      </c>
      <c r="I121" s="120"/>
      <c r="J121" s="120"/>
      <c r="K121" s="120"/>
      <c r="L121" s="120"/>
      <c r="M121" s="120"/>
      <c r="N121" s="120"/>
      <c r="O121" s="120"/>
      <c r="P121" s="120"/>
      <c r="Q121" s="120"/>
      <c r="R121" s="120"/>
      <c r="S121" s="120"/>
      <c r="T121" s="120"/>
      <c r="U121" s="120"/>
      <c r="V121" s="120"/>
      <c r="W121" s="120"/>
      <c r="X121" s="120"/>
      <c r="Y121" s="120"/>
      <c r="Z121" s="120"/>
      <c r="AA121" s="120"/>
      <c r="AB121" s="120"/>
      <c r="AC121" s="178" t="str">
        <f t="shared" si="37"/>
        <v/>
      </c>
      <c r="AD121" s="179" t="str">
        <f t="shared" si="38"/>
        <v/>
      </c>
      <c r="AE121" s="187" t="str">
        <f>IFERROR(VLOOKUP(CONCATENATE(AC121,AD121),Hoja1!$L$4:$M$28,2,FALSE),"")</f>
        <v/>
      </c>
      <c r="AF121" s="34">
        <v>3</v>
      </c>
      <c r="AG121" s="291" t="s">
        <v>816</v>
      </c>
      <c r="AH121" s="139" t="s">
        <v>38</v>
      </c>
      <c r="AI121" s="180">
        <v>15</v>
      </c>
      <c r="AJ121" s="180">
        <v>15</v>
      </c>
      <c r="AK121" s="180">
        <v>0</v>
      </c>
      <c r="AL121" s="180">
        <v>15</v>
      </c>
      <c r="AM121" s="180">
        <v>0</v>
      </c>
      <c r="AN121" s="180">
        <v>0</v>
      </c>
      <c r="AO121" s="180">
        <v>5</v>
      </c>
      <c r="AP121" s="402">
        <f t="shared" si="31"/>
        <v>50</v>
      </c>
      <c r="AQ121" s="404">
        <v>50</v>
      </c>
      <c r="AR121" s="404">
        <f t="shared" si="32"/>
        <v>50</v>
      </c>
      <c r="AS121" s="637"/>
      <c r="AT121" s="633"/>
      <c r="AU121" s="633"/>
      <c r="AV121" s="623"/>
      <c r="AW121" s="623"/>
      <c r="AX121" s="620"/>
      <c r="AY121" s="620"/>
      <c r="AZ121" s="617"/>
      <c r="BA121" s="200"/>
      <c r="BB121" s="19"/>
      <c r="BC121" s="19"/>
      <c r="BD121" s="19"/>
      <c r="BE121" s="19"/>
      <c r="BF121" s="19"/>
      <c r="BG121" s="205"/>
      <c r="BH121" s="187"/>
      <c r="BI121" s="187"/>
    </row>
    <row r="122" spans="1:61" s="193" customFormat="1" ht="61.5" customHeight="1" x14ac:dyDescent="0.2">
      <c r="A122" s="642"/>
      <c r="B122" s="100"/>
      <c r="C122" s="220"/>
      <c r="D122" s="33">
        <v>1</v>
      </c>
      <c r="E122" s="187"/>
      <c r="F122" s="2">
        <v>4</v>
      </c>
      <c r="G122" s="39" t="s">
        <v>280</v>
      </c>
      <c r="H122" s="140"/>
      <c r="I122" s="120"/>
      <c r="J122" s="120"/>
      <c r="K122" s="120"/>
      <c r="L122" s="120"/>
      <c r="M122" s="120"/>
      <c r="N122" s="120"/>
      <c r="O122" s="120"/>
      <c r="P122" s="120"/>
      <c r="Q122" s="120"/>
      <c r="R122" s="120"/>
      <c r="S122" s="120"/>
      <c r="T122" s="120"/>
      <c r="U122" s="120"/>
      <c r="V122" s="120"/>
      <c r="W122" s="120"/>
      <c r="X122" s="120"/>
      <c r="Y122" s="120"/>
      <c r="Z122" s="120"/>
      <c r="AA122" s="120"/>
      <c r="AB122" s="120"/>
      <c r="AC122" s="178" t="str">
        <f t="shared" si="37"/>
        <v/>
      </c>
      <c r="AD122" s="179" t="str">
        <f t="shared" si="38"/>
        <v/>
      </c>
      <c r="AE122" s="187" t="str">
        <f>IFERROR(VLOOKUP(CONCATENATE(AC122,AD122),Hoja1!$L$4:$M$28,2,FALSE),"")</f>
        <v/>
      </c>
      <c r="AF122" s="34">
        <v>4</v>
      </c>
      <c r="AG122" s="292" t="s">
        <v>577</v>
      </c>
      <c r="AH122" s="19" t="s">
        <v>38</v>
      </c>
      <c r="AI122" s="180">
        <v>15</v>
      </c>
      <c r="AJ122" s="180">
        <v>15</v>
      </c>
      <c r="AK122" s="180">
        <v>15</v>
      </c>
      <c r="AL122" s="180">
        <v>15</v>
      </c>
      <c r="AM122" s="180">
        <v>15</v>
      </c>
      <c r="AN122" s="180">
        <v>0</v>
      </c>
      <c r="AO122" s="180">
        <v>5</v>
      </c>
      <c r="AP122" s="402">
        <f t="shared" si="31"/>
        <v>80</v>
      </c>
      <c r="AQ122" s="404">
        <v>50</v>
      </c>
      <c r="AR122" s="404">
        <f t="shared" si="32"/>
        <v>65</v>
      </c>
      <c r="AS122" s="637"/>
      <c r="AT122" s="633"/>
      <c r="AU122" s="633"/>
      <c r="AV122" s="628"/>
      <c r="AW122" s="628"/>
      <c r="AX122" s="621"/>
      <c r="AY122" s="621"/>
      <c r="AZ122" s="618"/>
      <c r="BA122" s="200"/>
      <c r="BB122" s="19"/>
      <c r="BC122" s="19"/>
      <c r="BD122" s="19"/>
      <c r="BE122" s="19"/>
      <c r="BF122" s="19"/>
      <c r="BG122" s="205"/>
      <c r="BH122" s="187"/>
      <c r="BI122" s="187"/>
    </row>
    <row r="123" spans="1:61" s="193" customFormat="1" ht="75.75" customHeight="1" x14ac:dyDescent="0.2">
      <c r="A123" s="641" t="s">
        <v>265</v>
      </c>
      <c r="B123" s="213" t="s">
        <v>354</v>
      </c>
      <c r="C123" s="464" t="s">
        <v>282</v>
      </c>
      <c r="D123" s="33">
        <v>2</v>
      </c>
      <c r="E123" s="119" t="s">
        <v>108</v>
      </c>
      <c r="F123" s="26">
        <v>1</v>
      </c>
      <c r="G123" s="9" t="s">
        <v>283</v>
      </c>
      <c r="H123" s="9" t="s">
        <v>109</v>
      </c>
      <c r="I123" s="120">
        <v>3</v>
      </c>
      <c r="J123" s="120">
        <v>3</v>
      </c>
      <c r="K123" s="120">
        <v>3</v>
      </c>
      <c r="L123" s="120">
        <v>3</v>
      </c>
      <c r="M123" s="120">
        <v>3</v>
      </c>
      <c r="N123" s="120"/>
      <c r="O123" s="120"/>
      <c r="P123" s="120"/>
      <c r="Q123" s="120"/>
      <c r="R123" s="120"/>
      <c r="S123" s="120">
        <v>3</v>
      </c>
      <c r="T123" s="120">
        <v>4</v>
      </c>
      <c r="U123" s="120">
        <v>5</v>
      </c>
      <c r="V123" s="120">
        <v>4</v>
      </c>
      <c r="W123" s="120">
        <v>4</v>
      </c>
      <c r="X123" s="120"/>
      <c r="Y123" s="120"/>
      <c r="Z123" s="120"/>
      <c r="AA123" s="120"/>
      <c r="AB123" s="120"/>
      <c r="AC123" s="178">
        <f t="shared" si="37"/>
        <v>3</v>
      </c>
      <c r="AD123" s="179">
        <f t="shared" si="38"/>
        <v>4</v>
      </c>
      <c r="AE123" s="187" t="str">
        <f>IFERROR(VLOOKUP(CONCATENATE(AC123,AD123),Hoja1!$L$4:$M$28,2,FALSE),"")</f>
        <v>Extremo</v>
      </c>
      <c r="AF123" s="2">
        <v>1</v>
      </c>
      <c r="AG123" s="293" t="s">
        <v>817</v>
      </c>
      <c r="AH123" s="139" t="s">
        <v>38</v>
      </c>
      <c r="AI123" s="180">
        <v>15</v>
      </c>
      <c r="AJ123" s="180">
        <v>15</v>
      </c>
      <c r="AK123" s="180">
        <v>0</v>
      </c>
      <c r="AL123" s="180">
        <v>15</v>
      </c>
      <c r="AM123" s="180">
        <v>15</v>
      </c>
      <c r="AN123" s="180">
        <v>0</v>
      </c>
      <c r="AO123" s="180">
        <v>10</v>
      </c>
      <c r="AP123" s="402">
        <f t="shared" si="31"/>
        <v>70</v>
      </c>
      <c r="AQ123" s="404">
        <v>50</v>
      </c>
      <c r="AR123" s="404">
        <f t="shared" si="32"/>
        <v>60</v>
      </c>
      <c r="AS123" s="634">
        <f>AVERAGE(AR123:AR126)</f>
        <v>73.75</v>
      </c>
      <c r="AT123" s="633" t="s">
        <v>346</v>
      </c>
      <c r="AU123" s="633" t="s">
        <v>348</v>
      </c>
      <c r="AV123" s="630">
        <v>1</v>
      </c>
      <c r="AW123" s="630">
        <v>0</v>
      </c>
      <c r="AX123" s="619">
        <f t="shared" si="27"/>
        <v>2</v>
      </c>
      <c r="AY123" s="619">
        <f t="shared" si="28"/>
        <v>4</v>
      </c>
      <c r="AZ123" s="616" t="str">
        <f>+IFERROR(VLOOKUP(CONCATENATE(AX123,AY123),Hoja1!$L$4:$M$28,2,FALSE),"")</f>
        <v>Alto</v>
      </c>
      <c r="BA123" s="200"/>
      <c r="BB123" s="19"/>
      <c r="BC123" s="19"/>
      <c r="BD123" s="19"/>
      <c r="BE123" s="19"/>
      <c r="BF123" s="19"/>
      <c r="BG123" s="205"/>
      <c r="BH123" s="187"/>
      <c r="BI123" s="187"/>
    </row>
    <row r="124" spans="1:61" s="193" customFormat="1" ht="74.25" customHeight="1" x14ac:dyDescent="0.2">
      <c r="A124" s="642"/>
      <c r="B124" s="100"/>
      <c r="C124" s="190"/>
      <c r="D124" s="33"/>
      <c r="E124" s="9"/>
      <c r="F124" s="26">
        <v>2</v>
      </c>
      <c r="G124" s="9" t="s">
        <v>760</v>
      </c>
      <c r="H124" s="9" t="s">
        <v>91</v>
      </c>
      <c r="I124" s="120"/>
      <c r="J124" s="120"/>
      <c r="K124" s="120"/>
      <c r="L124" s="120"/>
      <c r="M124" s="120"/>
      <c r="N124" s="120"/>
      <c r="O124" s="120"/>
      <c r="P124" s="120"/>
      <c r="Q124" s="120"/>
      <c r="R124" s="120"/>
      <c r="S124" s="120"/>
      <c r="T124" s="120"/>
      <c r="U124" s="120"/>
      <c r="V124" s="120"/>
      <c r="W124" s="120"/>
      <c r="X124" s="120"/>
      <c r="Y124" s="120"/>
      <c r="Z124" s="120"/>
      <c r="AA124" s="120"/>
      <c r="AB124" s="120"/>
      <c r="AC124" s="178" t="str">
        <f t="shared" si="37"/>
        <v/>
      </c>
      <c r="AD124" s="179" t="str">
        <f t="shared" si="38"/>
        <v/>
      </c>
      <c r="AE124" s="187" t="str">
        <f>IFERROR(VLOOKUP(CONCATENATE(AC124,AD124),Hoja1!$L$4:$M$28,2,FALSE),"")</f>
        <v/>
      </c>
      <c r="AF124" s="2">
        <v>2</v>
      </c>
      <c r="AG124" s="294" t="s">
        <v>68</v>
      </c>
      <c r="AH124" s="139" t="s">
        <v>38</v>
      </c>
      <c r="AI124" s="180">
        <v>15</v>
      </c>
      <c r="AJ124" s="180">
        <v>15</v>
      </c>
      <c r="AK124" s="180">
        <v>15</v>
      </c>
      <c r="AL124" s="180">
        <v>15</v>
      </c>
      <c r="AM124" s="180">
        <v>15</v>
      </c>
      <c r="AN124" s="180">
        <v>0</v>
      </c>
      <c r="AO124" s="180">
        <v>10</v>
      </c>
      <c r="AP124" s="402">
        <f t="shared" si="31"/>
        <v>85</v>
      </c>
      <c r="AQ124" s="404">
        <v>50</v>
      </c>
      <c r="AR124" s="404">
        <f t="shared" si="32"/>
        <v>67.5</v>
      </c>
      <c r="AS124" s="635"/>
      <c r="AT124" s="633"/>
      <c r="AU124" s="633"/>
      <c r="AV124" s="623"/>
      <c r="AW124" s="623"/>
      <c r="AX124" s="620"/>
      <c r="AY124" s="620"/>
      <c r="AZ124" s="617"/>
      <c r="BA124" s="200"/>
      <c r="BB124" s="19"/>
      <c r="BC124" s="19"/>
      <c r="BD124" s="19"/>
      <c r="BE124" s="19"/>
      <c r="BF124" s="19"/>
      <c r="BG124" s="205"/>
      <c r="BH124" s="187"/>
      <c r="BI124" s="187"/>
    </row>
    <row r="125" spans="1:61" s="193" customFormat="1" ht="63" customHeight="1" x14ac:dyDescent="0.2">
      <c r="A125" s="642"/>
      <c r="B125" s="100"/>
      <c r="C125" s="190"/>
      <c r="D125" s="33"/>
      <c r="E125" s="9"/>
      <c r="F125" s="26">
        <v>3</v>
      </c>
      <c r="G125" s="9" t="s">
        <v>284</v>
      </c>
      <c r="H125" s="9" t="s">
        <v>286</v>
      </c>
      <c r="I125" s="120"/>
      <c r="J125" s="120"/>
      <c r="K125" s="120"/>
      <c r="L125" s="120"/>
      <c r="M125" s="120"/>
      <c r="N125" s="120"/>
      <c r="O125" s="120"/>
      <c r="P125" s="120"/>
      <c r="Q125" s="120"/>
      <c r="R125" s="120"/>
      <c r="S125" s="120"/>
      <c r="T125" s="120"/>
      <c r="U125" s="120"/>
      <c r="V125" s="120"/>
      <c r="W125" s="120"/>
      <c r="X125" s="120"/>
      <c r="Y125" s="120"/>
      <c r="Z125" s="120"/>
      <c r="AA125" s="120"/>
      <c r="AB125" s="120"/>
      <c r="AC125" s="178" t="str">
        <f t="shared" si="37"/>
        <v/>
      </c>
      <c r="AD125" s="179" t="str">
        <f t="shared" si="38"/>
        <v/>
      </c>
      <c r="AE125" s="187" t="str">
        <f>IFERROR(VLOOKUP(CONCATENATE(AC125,AD125),Hoja1!$L$4:$M$28,2,FALSE),"")</f>
        <v/>
      </c>
      <c r="AF125" s="2">
        <v>3</v>
      </c>
      <c r="AG125" s="293" t="s">
        <v>818</v>
      </c>
      <c r="AH125" s="139" t="s">
        <v>38</v>
      </c>
      <c r="AI125" s="180">
        <v>15</v>
      </c>
      <c r="AJ125" s="180">
        <v>15</v>
      </c>
      <c r="AK125" s="180">
        <v>15</v>
      </c>
      <c r="AL125" s="180">
        <v>15</v>
      </c>
      <c r="AM125" s="180">
        <v>15</v>
      </c>
      <c r="AN125" s="180">
        <v>0</v>
      </c>
      <c r="AO125" s="180">
        <v>10</v>
      </c>
      <c r="AP125" s="402">
        <f t="shared" si="31"/>
        <v>85</v>
      </c>
      <c r="AQ125" s="404">
        <v>50</v>
      </c>
      <c r="AR125" s="404">
        <f t="shared" si="32"/>
        <v>67.5</v>
      </c>
      <c r="AS125" s="635"/>
      <c r="AT125" s="633"/>
      <c r="AU125" s="633"/>
      <c r="AV125" s="623"/>
      <c r="AW125" s="623"/>
      <c r="AX125" s="620"/>
      <c r="AY125" s="620"/>
      <c r="AZ125" s="617"/>
      <c r="BA125" s="200"/>
      <c r="BB125" s="19"/>
      <c r="BC125" s="19"/>
      <c r="BD125" s="19"/>
      <c r="BE125" s="19"/>
      <c r="BF125" s="19"/>
      <c r="BG125" s="205"/>
      <c r="BH125" s="187"/>
      <c r="BI125" s="187"/>
    </row>
    <row r="126" spans="1:61" s="193" customFormat="1" ht="48" customHeight="1" x14ac:dyDescent="0.2">
      <c r="A126" s="642"/>
      <c r="B126" s="100"/>
      <c r="C126" s="190"/>
      <c r="D126" s="33"/>
      <c r="E126" s="9"/>
      <c r="F126" s="26"/>
      <c r="G126" s="9"/>
      <c r="H126" s="9" t="s">
        <v>285</v>
      </c>
      <c r="I126" s="120"/>
      <c r="J126" s="120"/>
      <c r="K126" s="120"/>
      <c r="L126" s="120"/>
      <c r="M126" s="120"/>
      <c r="N126" s="120"/>
      <c r="O126" s="120"/>
      <c r="P126" s="120"/>
      <c r="Q126" s="120"/>
      <c r="R126" s="120"/>
      <c r="S126" s="120"/>
      <c r="T126" s="120"/>
      <c r="U126" s="120"/>
      <c r="V126" s="120"/>
      <c r="W126" s="120"/>
      <c r="X126" s="120"/>
      <c r="Y126" s="120"/>
      <c r="Z126" s="120"/>
      <c r="AA126" s="120"/>
      <c r="AB126" s="120"/>
      <c r="AC126" s="178" t="str">
        <f t="shared" si="37"/>
        <v/>
      </c>
      <c r="AD126" s="179" t="str">
        <f t="shared" si="38"/>
        <v/>
      </c>
      <c r="AE126" s="187" t="str">
        <f>IFERROR(VLOOKUP(CONCATENATE(AC126,AD126),Hoja1!$L$4:$M$28,2,FALSE),"")</f>
        <v/>
      </c>
      <c r="AF126" s="2">
        <v>4</v>
      </c>
      <c r="AG126" s="295" t="s">
        <v>819</v>
      </c>
      <c r="AH126" s="139" t="s">
        <v>38</v>
      </c>
      <c r="AI126" s="180">
        <v>15</v>
      </c>
      <c r="AJ126" s="180">
        <v>15</v>
      </c>
      <c r="AK126" s="180">
        <v>15</v>
      </c>
      <c r="AL126" s="180">
        <v>15</v>
      </c>
      <c r="AM126" s="180">
        <v>15</v>
      </c>
      <c r="AN126" s="180">
        <v>15</v>
      </c>
      <c r="AO126" s="180">
        <v>10</v>
      </c>
      <c r="AP126" s="402">
        <f t="shared" si="31"/>
        <v>100</v>
      </c>
      <c r="AQ126" s="404">
        <v>100</v>
      </c>
      <c r="AR126" s="404">
        <f t="shared" si="32"/>
        <v>100</v>
      </c>
      <c r="AS126" s="635"/>
      <c r="AT126" s="633"/>
      <c r="AU126" s="633"/>
      <c r="AV126" s="628"/>
      <c r="AW126" s="628"/>
      <c r="AX126" s="621"/>
      <c r="AY126" s="621"/>
      <c r="AZ126" s="618"/>
      <c r="BA126" s="200"/>
      <c r="BB126" s="19"/>
      <c r="BC126" s="19"/>
      <c r="BD126" s="19"/>
      <c r="BE126" s="19"/>
      <c r="BF126" s="19"/>
      <c r="BG126" s="205"/>
      <c r="BH126" s="187"/>
      <c r="BI126" s="187"/>
    </row>
    <row r="127" spans="1:61" s="193" customFormat="1" ht="114" customHeight="1" x14ac:dyDescent="0.2">
      <c r="A127" s="641" t="s">
        <v>265</v>
      </c>
      <c r="B127" s="213" t="s">
        <v>354</v>
      </c>
      <c r="C127" s="464" t="s">
        <v>287</v>
      </c>
      <c r="D127" s="33">
        <v>3</v>
      </c>
      <c r="E127" s="119" t="s">
        <v>110</v>
      </c>
      <c r="F127" s="26">
        <v>1</v>
      </c>
      <c r="G127" s="9" t="s">
        <v>280</v>
      </c>
      <c r="H127" s="9" t="s">
        <v>91</v>
      </c>
      <c r="I127" s="120">
        <v>4</v>
      </c>
      <c r="J127" s="120">
        <v>4</v>
      </c>
      <c r="K127" s="120">
        <v>4</v>
      </c>
      <c r="L127" s="120">
        <v>4</v>
      </c>
      <c r="M127" s="120">
        <v>4</v>
      </c>
      <c r="N127" s="120"/>
      <c r="O127" s="120"/>
      <c r="P127" s="120"/>
      <c r="Q127" s="120"/>
      <c r="R127" s="120"/>
      <c r="S127" s="120">
        <v>4</v>
      </c>
      <c r="T127" s="120">
        <v>4</v>
      </c>
      <c r="U127" s="120">
        <v>4</v>
      </c>
      <c r="V127" s="120">
        <v>4</v>
      </c>
      <c r="W127" s="120">
        <v>4</v>
      </c>
      <c r="X127" s="120"/>
      <c r="Y127" s="120"/>
      <c r="Z127" s="120"/>
      <c r="AA127" s="120"/>
      <c r="AB127" s="120"/>
      <c r="AC127" s="178">
        <f t="shared" si="37"/>
        <v>4</v>
      </c>
      <c r="AD127" s="179">
        <f t="shared" si="38"/>
        <v>4</v>
      </c>
      <c r="AE127" s="187" t="str">
        <f>IFERROR(VLOOKUP(CONCATENATE(AC127,AD127),Hoja1!$L$4:$M$28,2,FALSE),"")</f>
        <v>Extremo</v>
      </c>
      <c r="AF127" s="2">
        <v>1</v>
      </c>
      <c r="AG127" s="292" t="s">
        <v>577</v>
      </c>
      <c r="AH127" s="19" t="s">
        <v>38</v>
      </c>
      <c r="AI127" s="180">
        <v>15</v>
      </c>
      <c r="AJ127" s="180">
        <v>15</v>
      </c>
      <c r="AK127" s="180">
        <v>15</v>
      </c>
      <c r="AL127" s="180">
        <v>15</v>
      </c>
      <c r="AM127" s="180">
        <v>0</v>
      </c>
      <c r="AN127" s="180">
        <v>0</v>
      </c>
      <c r="AO127" s="180">
        <v>5</v>
      </c>
      <c r="AP127" s="402">
        <f t="shared" si="31"/>
        <v>65</v>
      </c>
      <c r="AQ127" s="404">
        <v>50</v>
      </c>
      <c r="AR127" s="404">
        <f t="shared" si="32"/>
        <v>57.5</v>
      </c>
      <c r="AS127" s="637">
        <f>AVERAGE(AR127:AR130)</f>
        <v>58.75</v>
      </c>
      <c r="AT127" s="633" t="s">
        <v>346</v>
      </c>
      <c r="AU127" s="633" t="s">
        <v>348</v>
      </c>
      <c r="AV127" s="630">
        <v>1</v>
      </c>
      <c r="AW127" s="630">
        <v>0</v>
      </c>
      <c r="AX127" s="619">
        <f t="shared" si="27"/>
        <v>3</v>
      </c>
      <c r="AY127" s="619">
        <f t="shared" si="28"/>
        <v>4</v>
      </c>
      <c r="AZ127" s="616" t="str">
        <f>+IFERROR(VLOOKUP(CONCATENATE(AX127,AY127),Hoja1!$L$4:$M$28,2,FALSE),"")</f>
        <v>Extremo</v>
      </c>
      <c r="BA127" s="200"/>
      <c r="BB127" s="19"/>
      <c r="BC127" s="19"/>
      <c r="BD127" s="19"/>
      <c r="BE127" s="19"/>
      <c r="BF127" s="19"/>
      <c r="BG127" s="205"/>
      <c r="BH127" s="187"/>
      <c r="BI127" s="187"/>
    </row>
    <row r="128" spans="1:61" s="193" customFormat="1" ht="61.5" customHeight="1" x14ac:dyDescent="0.2">
      <c r="A128" s="642"/>
      <c r="B128" s="100"/>
      <c r="C128" s="190"/>
      <c r="D128" s="33"/>
      <c r="F128" s="2">
        <v>2</v>
      </c>
      <c r="G128" s="9" t="s">
        <v>759</v>
      </c>
      <c r="H128" s="189" t="s">
        <v>100</v>
      </c>
      <c r="I128" s="120"/>
      <c r="J128" s="120"/>
      <c r="K128" s="120"/>
      <c r="L128" s="120"/>
      <c r="M128" s="120"/>
      <c r="N128" s="120"/>
      <c r="O128" s="120"/>
      <c r="P128" s="120"/>
      <c r="Q128" s="120"/>
      <c r="R128" s="120"/>
      <c r="S128" s="120"/>
      <c r="T128" s="120"/>
      <c r="U128" s="120"/>
      <c r="V128" s="120"/>
      <c r="W128" s="120"/>
      <c r="X128" s="120"/>
      <c r="Y128" s="120"/>
      <c r="Z128" s="120"/>
      <c r="AA128" s="120"/>
      <c r="AB128" s="120"/>
      <c r="AC128" s="178" t="str">
        <f t="shared" si="37"/>
        <v/>
      </c>
      <c r="AD128" s="179" t="str">
        <f t="shared" si="38"/>
        <v/>
      </c>
      <c r="AE128" s="187" t="str">
        <f>IFERROR(VLOOKUP(CONCATENATE(AC128,AD128),Hoja1!$L$4:$M$28,2,FALSE),"")</f>
        <v/>
      </c>
      <c r="AF128" s="2">
        <v>2</v>
      </c>
      <c r="AG128" s="291" t="s">
        <v>816</v>
      </c>
      <c r="AH128" s="19" t="s">
        <v>38</v>
      </c>
      <c r="AI128" s="180">
        <v>15</v>
      </c>
      <c r="AJ128" s="180">
        <v>15</v>
      </c>
      <c r="AK128" s="180">
        <v>15</v>
      </c>
      <c r="AL128" s="180">
        <v>15</v>
      </c>
      <c r="AM128" s="180">
        <v>0</v>
      </c>
      <c r="AN128" s="180">
        <v>0</v>
      </c>
      <c r="AO128" s="180">
        <v>5</v>
      </c>
      <c r="AP128" s="402">
        <f t="shared" si="31"/>
        <v>65</v>
      </c>
      <c r="AQ128" s="404">
        <v>50</v>
      </c>
      <c r="AR128" s="404">
        <f t="shared" si="32"/>
        <v>57.5</v>
      </c>
      <c r="AS128" s="637"/>
      <c r="AT128" s="633"/>
      <c r="AU128" s="633"/>
      <c r="AV128" s="623"/>
      <c r="AW128" s="623"/>
      <c r="AX128" s="620"/>
      <c r="AY128" s="620"/>
      <c r="AZ128" s="617"/>
      <c r="BA128" s="200"/>
      <c r="BB128" s="19"/>
      <c r="BC128" s="19"/>
      <c r="BD128" s="19"/>
      <c r="BE128" s="19"/>
      <c r="BF128" s="19"/>
      <c r="BG128" s="205"/>
      <c r="BH128" s="187"/>
      <c r="BI128" s="187"/>
    </row>
    <row r="129" spans="1:61" s="193" customFormat="1" ht="79.5" customHeight="1" x14ac:dyDescent="0.2">
      <c r="A129" s="642"/>
      <c r="B129" s="100"/>
      <c r="C129" s="190"/>
      <c r="D129" s="33"/>
      <c r="F129" s="2">
        <v>3</v>
      </c>
      <c r="G129" s="9" t="s">
        <v>288</v>
      </c>
      <c r="H129" s="229"/>
      <c r="I129" s="120"/>
      <c r="J129" s="120"/>
      <c r="K129" s="120"/>
      <c r="L129" s="120"/>
      <c r="M129" s="120"/>
      <c r="N129" s="120"/>
      <c r="O129" s="120"/>
      <c r="P129" s="120"/>
      <c r="Q129" s="120"/>
      <c r="R129" s="120"/>
      <c r="S129" s="120"/>
      <c r="T129" s="120"/>
      <c r="U129" s="120"/>
      <c r="V129" s="120"/>
      <c r="W129" s="120"/>
      <c r="X129" s="120"/>
      <c r="Y129" s="120"/>
      <c r="Z129" s="120"/>
      <c r="AA129" s="120"/>
      <c r="AB129" s="120"/>
      <c r="AC129" s="178" t="str">
        <f t="shared" si="37"/>
        <v/>
      </c>
      <c r="AD129" s="179" t="str">
        <f t="shared" si="38"/>
        <v/>
      </c>
      <c r="AE129" s="187" t="str">
        <f>IFERROR(VLOOKUP(CONCATENATE(AC129,AD129),Hoja1!$L$4:$M$28,2,FALSE),"")</f>
        <v/>
      </c>
      <c r="AF129" s="2">
        <v>3</v>
      </c>
      <c r="AG129" s="293" t="s">
        <v>820</v>
      </c>
      <c r="AH129" s="19" t="s">
        <v>38</v>
      </c>
      <c r="AI129" s="180">
        <v>15</v>
      </c>
      <c r="AJ129" s="180">
        <v>15</v>
      </c>
      <c r="AK129" s="180">
        <v>0</v>
      </c>
      <c r="AL129" s="180">
        <v>15</v>
      </c>
      <c r="AM129" s="180">
        <v>15</v>
      </c>
      <c r="AN129" s="180">
        <v>0</v>
      </c>
      <c r="AO129" s="180">
        <v>10</v>
      </c>
      <c r="AP129" s="402">
        <f t="shared" si="31"/>
        <v>70</v>
      </c>
      <c r="AQ129" s="404">
        <v>50</v>
      </c>
      <c r="AR129" s="404">
        <f t="shared" si="32"/>
        <v>60</v>
      </c>
      <c r="AS129" s="637"/>
      <c r="AT129" s="633"/>
      <c r="AU129" s="633"/>
      <c r="AV129" s="623"/>
      <c r="AW129" s="623"/>
      <c r="AX129" s="620"/>
      <c r="AY129" s="620"/>
      <c r="AZ129" s="617"/>
      <c r="BA129" s="200"/>
      <c r="BB129" s="19"/>
      <c r="BC129" s="19"/>
      <c r="BD129" s="19"/>
      <c r="BE129" s="19"/>
      <c r="BF129" s="19"/>
      <c r="BG129" s="205"/>
      <c r="BH129" s="187"/>
      <c r="BI129" s="187"/>
    </row>
    <row r="130" spans="1:61" s="193" customFormat="1" ht="79.5" customHeight="1" x14ac:dyDescent="0.2">
      <c r="A130" s="642"/>
      <c r="B130" s="100"/>
      <c r="C130" s="190"/>
      <c r="D130" s="33"/>
      <c r="E130" s="186"/>
      <c r="F130" s="2">
        <v>4</v>
      </c>
      <c r="G130" s="9" t="s">
        <v>289</v>
      </c>
      <c r="H130" s="229"/>
      <c r="I130" s="120"/>
      <c r="J130" s="120"/>
      <c r="K130" s="120"/>
      <c r="L130" s="120"/>
      <c r="M130" s="120"/>
      <c r="N130" s="120"/>
      <c r="O130" s="120"/>
      <c r="P130" s="120"/>
      <c r="Q130" s="120"/>
      <c r="R130" s="120"/>
      <c r="S130" s="120"/>
      <c r="T130" s="120"/>
      <c r="U130" s="120"/>
      <c r="V130" s="120"/>
      <c r="W130" s="120"/>
      <c r="X130" s="120"/>
      <c r="Y130" s="120"/>
      <c r="Z130" s="120"/>
      <c r="AA130" s="120"/>
      <c r="AB130" s="120"/>
      <c r="AC130" s="178" t="str">
        <f t="shared" si="37"/>
        <v/>
      </c>
      <c r="AD130" s="179" t="str">
        <f t="shared" si="38"/>
        <v/>
      </c>
      <c r="AE130" s="187" t="str">
        <f>IFERROR(VLOOKUP(CONCATENATE(AC130,AD130),Hoja1!$L$4:$M$28,2,FALSE),"")</f>
        <v/>
      </c>
      <c r="AF130" s="26">
        <v>4</v>
      </c>
      <c r="AG130" s="291" t="s">
        <v>821</v>
      </c>
      <c r="AH130" s="139" t="s">
        <v>38</v>
      </c>
      <c r="AI130" s="180">
        <v>15</v>
      </c>
      <c r="AJ130" s="180">
        <v>15</v>
      </c>
      <c r="AK130" s="180">
        <v>0</v>
      </c>
      <c r="AL130" s="180">
        <v>15</v>
      </c>
      <c r="AM130" s="180">
        <v>15</v>
      </c>
      <c r="AN130" s="180">
        <v>0</v>
      </c>
      <c r="AO130" s="180">
        <v>10</v>
      </c>
      <c r="AP130" s="402">
        <f t="shared" si="31"/>
        <v>70</v>
      </c>
      <c r="AQ130" s="404">
        <v>50</v>
      </c>
      <c r="AR130" s="404">
        <f t="shared" si="32"/>
        <v>60</v>
      </c>
      <c r="AS130" s="637"/>
      <c r="AT130" s="633"/>
      <c r="AU130" s="633"/>
      <c r="AV130" s="628"/>
      <c r="AW130" s="628"/>
      <c r="AX130" s="621"/>
      <c r="AY130" s="621"/>
      <c r="AZ130" s="618"/>
      <c r="BA130" s="200"/>
      <c r="BB130" s="19"/>
      <c r="BC130" s="19"/>
      <c r="BD130" s="19"/>
      <c r="BE130" s="19"/>
      <c r="BF130" s="19"/>
      <c r="BG130" s="205"/>
      <c r="BH130" s="187"/>
      <c r="BI130" s="187"/>
    </row>
    <row r="131" spans="1:61" s="193" customFormat="1" ht="75" customHeight="1" x14ac:dyDescent="0.2">
      <c r="A131" s="638" t="s">
        <v>113</v>
      </c>
      <c r="B131" s="19" t="s">
        <v>184</v>
      </c>
      <c r="C131" s="87" t="s">
        <v>164</v>
      </c>
      <c r="D131" s="33">
        <v>1</v>
      </c>
      <c r="E131" s="119" t="s">
        <v>111</v>
      </c>
      <c r="F131" s="28">
        <v>1</v>
      </c>
      <c r="G131" s="148" t="s">
        <v>433</v>
      </c>
      <c r="H131" s="9" t="s">
        <v>55</v>
      </c>
      <c r="I131" s="120">
        <v>3</v>
      </c>
      <c r="J131" s="120">
        <v>3</v>
      </c>
      <c r="K131" s="120">
        <v>3</v>
      </c>
      <c r="L131" s="120"/>
      <c r="M131" s="120"/>
      <c r="N131" s="120"/>
      <c r="O131" s="120"/>
      <c r="P131" s="120"/>
      <c r="Q131" s="120"/>
      <c r="R131" s="120"/>
      <c r="S131" s="120">
        <v>3</v>
      </c>
      <c r="T131" s="120">
        <v>3</v>
      </c>
      <c r="U131" s="120">
        <v>3</v>
      </c>
      <c r="V131" s="120"/>
      <c r="W131" s="120"/>
      <c r="X131" s="120"/>
      <c r="Y131" s="120"/>
      <c r="Z131" s="120"/>
      <c r="AA131" s="120"/>
      <c r="AB131" s="120"/>
      <c r="AC131" s="178">
        <f t="shared" si="37"/>
        <v>3</v>
      </c>
      <c r="AD131" s="179">
        <f t="shared" si="38"/>
        <v>3</v>
      </c>
      <c r="AE131" s="187" t="str">
        <f>IFERROR(VLOOKUP(CONCATENATE(AC131,AD131),Hoja1!$L$4:$M$28,2,FALSE),"")</f>
        <v>Alto</v>
      </c>
      <c r="AF131" s="2">
        <v>1</v>
      </c>
      <c r="AG131" s="407" t="s">
        <v>822</v>
      </c>
      <c r="AH131" s="19" t="s">
        <v>38</v>
      </c>
      <c r="AI131" s="180">
        <v>15</v>
      </c>
      <c r="AJ131" s="180">
        <v>15</v>
      </c>
      <c r="AK131" s="180">
        <v>15</v>
      </c>
      <c r="AL131" s="180">
        <v>15</v>
      </c>
      <c r="AM131" s="180">
        <v>15</v>
      </c>
      <c r="AN131" s="180">
        <v>15</v>
      </c>
      <c r="AO131" s="180">
        <v>10</v>
      </c>
      <c r="AP131" s="402">
        <f t="shared" si="31"/>
        <v>100</v>
      </c>
      <c r="AQ131" s="404">
        <v>50</v>
      </c>
      <c r="AR131" s="404">
        <f t="shared" si="32"/>
        <v>75</v>
      </c>
      <c r="AS131" s="637">
        <f>AVERAGE(AR131:AR136)</f>
        <v>87.5</v>
      </c>
      <c r="AT131" s="633" t="s">
        <v>346</v>
      </c>
      <c r="AU131" s="633" t="s">
        <v>346</v>
      </c>
      <c r="AV131" s="630">
        <v>1</v>
      </c>
      <c r="AW131" s="630">
        <v>1</v>
      </c>
      <c r="AX131" s="619">
        <f t="shared" si="27"/>
        <v>2</v>
      </c>
      <c r="AY131" s="619">
        <f t="shared" si="28"/>
        <v>2</v>
      </c>
      <c r="AZ131" s="616" t="str">
        <f>+IFERROR(VLOOKUP(CONCATENATE(AX131,AY131),Hoja1!$L$4:$M$28,2,FALSE),"")</f>
        <v>Bajo</v>
      </c>
      <c r="BA131" s="200"/>
      <c r="BB131" s="19"/>
      <c r="BC131" s="19"/>
      <c r="BD131" s="19"/>
      <c r="BE131" s="19"/>
      <c r="BF131" s="19"/>
      <c r="BG131" s="205"/>
      <c r="BH131" s="194"/>
      <c r="BI131" s="194"/>
    </row>
    <row r="132" spans="1:61" s="193" customFormat="1" ht="73.5" customHeight="1" x14ac:dyDescent="0.2">
      <c r="A132" s="639"/>
      <c r="B132" s="100"/>
      <c r="C132" s="190"/>
      <c r="D132" s="33"/>
      <c r="E132" s="189"/>
      <c r="F132" s="2">
        <v>2</v>
      </c>
      <c r="G132" s="148" t="s">
        <v>434</v>
      </c>
      <c r="H132" s="189" t="s">
        <v>112</v>
      </c>
      <c r="I132" s="120"/>
      <c r="J132" s="120"/>
      <c r="K132" s="120"/>
      <c r="L132" s="120"/>
      <c r="M132" s="120"/>
      <c r="N132" s="120"/>
      <c r="O132" s="120"/>
      <c r="P132" s="120"/>
      <c r="Q132" s="120"/>
      <c r="R132" s="120"/>
      <c r="S132" s="120"/>
      <c r="T132" s="120"/>
      <c r="U132" s="120"/>
      <c r="V132" s="120"/>
      <c r="W132" s="120"/>
      <c r="X132" s="120"/>
      <c r="Y132" s="120"/>
      <c r="Z132" s="120"/>
      <c r="AA132" s="120"/>
      <c r="AB132" s="120"/>
      <c r="AC132" s="178" t="str">
        <f t="shared" si="37"/>
        <v/>
      </c>
      <c r="AD132" s="179" t="str">
        <f t="shared" si="38"/>
        <v/>
      </c>
      <c r="AE132" s="187" t="str">
        <f>IFERROR(VLOOKUP(CONCATENATE(AC132,AD132),Hoja1!$L$4:$M$28,2,FALSE),"")</f>
        <v/>
      </c>
      <c r="AF132" s="2">
        <v>2</v>
      </c>
      <c r="AG132" s="407" t="s">
        <v>822</v>
      </c>
      <c r="AH132" s="19" t="s">
        <v>38</v>
      </c>
      <c r="AI132" s="402">
        <v>15</v>
      </c>
      <c r="AJ132" s="402">
        <v>15</v>
      </c>
      <c r="AK132" s="402">
        <v>15</v>
      </c>
      <c r="AL132" s="402">
        <v>15</v>
      </c>
      <c r="AM132" s="402">
        <v>15</v>
      </c>
      <c r="AN132" s="402">
        <v>15</v>
      </c>
      <c r="AO132" s="402">
        <v>10</v>
      </c>
      <c r="AP132" s="402">
        <f t="shared" si="31"/>
        <v>100</v>
      </c>
      <c r="AQ132" s="404">
        <v>100</v>
      </c>
      <c r="AR132" s="404">
        <f t="shared" si="32"/>
        <v>100</v>
      </c>
      <c r="AS132" s="637"/>
      <c r="AT132" s="633"/>
      <c r="AU132" s="633"/>
      <c r="AV132" s="623"/>
      <c r="AW132" s="623"/>
      <c r="AX132" s="620"/>
      <c r="AY132" s="620"/>
      <c r="AZ132" s="617"/>
      <c r="BA132" s="200"/>
      <c r="BB132" s="19"/>
      <c r="BC132" s="19"/>
      <c r="BD132" s="19"/>
      <c r="BE132" s="19"/>
      <c r="BF132" s="19"/>
      <c r="BG132" s="205"/>
      <c r="BH132" s="194"/>
      <c r="BI132" s="194"/>
    </row>
    <row r="133" spans="1:61" s="193" customFormat="1" ht="60" customHeight="1" x14ac:dyDescent="0.2">
      <c r="A133" s="639"/>
      <c r="B133" s="100"/>
      <c r="C133" s="190"/>
      <c r="D133" s="33"/>
      <c r="E133" s="189"/>
      <c r="F133" s="2">
        <v>3</v>
      </c>
      <c r="G133" s="148" t="s">
        <v>435</v>
      </c>
      <c r="H133" s="186"/>
      <c r="I133" s="120"/>
      <c r="J133" s="120"/>
      <c r="K133" s="120"/>
      <c r="L133" s="120"/>
      <c r="M133" s="120"/>
      <c r="N133" s="120"/>
      <c r="O133" s="120"/>
      <c r="P133" s="120"/>
      <c r="Q133" s="120"/>
      <c r="R133" s="120"/>
      <c r="S133" s="120"/>
      <c r="T133" s="120"/>
      <c r="U133" s="120"/>
      <c r="V133" s="120"/>
      <c r="W133" s="120"/>
      <c r="X133" s="120"/>
      <c r="Y133" s="120"/>
      <c r="Z133" s="120"/>
      <c r="AA133" s="120"/>
      <c r="AB133" s="120"/>
      <c r="AC133" s="178" t="str">
        <f t="shared" si="37"/>
        <v/>
      </c>
      <c r="AD133" s="179" t="str">
        <f t="shared" si="38"/>
        <v/>
      </c>
      <c r="AE133" s="187" t="str">
        <f>IFERROR(VLOOKUP(CONCATENATE(AC133,AD133),Hoja1!$L$4:$M$28,2,FALSE),"")</f>
        <v/>
      </c>
      <c r="AF133" s="2">
        <v>3</v>
      </c>
      <c r="AG133" s="29" t="s">
        <v>670</v>
      </c>
      <c r="AH133" s="19" t="s">
        <v>38</v>
      </c>
      <c r="AI133" s="180">
        <v>15</v>
      </c>
      <c r="AJ133" s="180">
        <v>15</v>
      </c>
      <c r="AK133" s="180">
        <v>15</v>
      </c>
      <c r="AL133" s="180">
        <v>15</v>
      </c>
      <c r="AM133" s="180">
        <v>15</v>
      </c>
      <c r="AN133" s="180">
        <v>15</v>
      </c>
      <c r="AO133" s="180">
        <v>10</v>
      </c>
      <c r="AP133" s="402">
        <f t="shared" ref="AP133:AP179" si="39">SUM(AI133:AO133)</f>
        <v>100</v>
      </c>
      <c r="AQ133" s="404">
        <v>50</v>
      </c>
      <c r="AR133" s="404">
        <f t="shared" ref="AR133:AR179" si="40">AVERAGE(AP133:AQ133)</f>
        <v>75</v>
      </c>
      <c r="AS133" s="637"/>
      <c r="AT133" s="633"/>
      <c r="AU133" s="633"/>
      <c r="AV133" s="623"/>
      <c r="AW133" s="623"/>
      <c r="AX133" s="620"/>
      <c r="AY133" s="620"/>
      <c r="AZ133" s="617"/>
      <c r="BA133" s="200"/>
      <c r="BB133" s="19"/>
      <c r="BC133" s="19"/>
      <c r="BD133" s="19"/>
      <c r="BE133" s="19"/>
      <c r="BF133" s="19"/>
      <c r="BG133" s="205"/>
      <c r="BH133" s="194"/>
      <c r="BI133" s="194"/>
    </row>
    <row r="134" spans="1:61" s="193" customFormat="1" ht="64.5" customHeight="1" x14ac:dyDescent="0.2">
      <c r="A134" s="639"/>
      <c r="B134" s="100"/>
      <c r="C134" s="190"/>
      <c r="D134" s="33"/>
      <c r="E134" s="189"/>
      <c r="F134" s="2">
        <v>4</v>
      </c>
      <c r="G134" s="148" t="s">
        <v>436</v>
      </c>
      <c r="H134" s="186"/>
      <c r="I134" s="120"/>
      <c r="J134" s="120"/>
      <c r="K134" s="120"/>
      <c r="L134" s="120"/>
      <c r="M134" s="120"/>
      <c r="N134" s="120"/>
      <c r="O134" s="120"/>
      <c r="P134" s="120"/>
      <c r="Q134" s="120"/>
      <c r="R134" s="120"/>
      <c r="S134" s="120"/>
      <c r="T134" s="120"/>
      <c r="U134" s="120"/>
      <c r="V134" s="120"/>
      <c r="W134" s="120"/>
      <c r="X134" s="120"/>
      <c r="Y134" s="120"/>
      <c r="Z134" s="120"/>
      <c r="AA134" s="120"/>
      <c r="AB134" s="120"/>
      <c r="AC134" s="178" t="str">
        <f t="shared" si="37"/>
        <v/>
      </c>
      <c r="AD134" s="179" t="str">
        <f t="shared" si="38"/>
        <v/>
      </c>
      <c r="AE134" s="187" t="str">
        <f>IFERROR(VLOOKUP(CONCATENATE(AC134,AD134),Hoja1!$L$4:$M$28,2,FALSE),"")</f>
        <v/>
      </c>
      <c r="AF134" s="2">
        <v>4</v>
      </c>
      <c r="AG134" s="407" t="s">
        <v>822</v>
      </c>
      <c r="AH134" s="19" t="s">
        <v>38</v>
      </c>
      <c r="AI134" s="402">
        <v>15</v>
      </c>
      <c r="AJ134" s="402">
        <v>15</v>
      </c>
      <c r="AK134" s="402">
        <v>15</v>
      </c>
      <c r="AL134" s="402">
        <v>15</v>
      </c>
      <c r="AM134" s="402">
        <v>15</v>
      </c>
      <c r="AN134" s="402">
        <v>15</v>
      </c>
      <c r="AO134" s="402">
        <v>10</v>
      </c>
      <c r="AP134" s="402">
        <f t="shared" si="39"/>
        <v>100</v>
      </c>
      <c r="AQ134" s="404">
        <v>100</v>
      </c>
      <c r="AR134" s="404">
        <f t="shared" si="40"/>
        <v>100</v>
      </c>
      <c r="AS134" s="637"/>
      <c r="AT134" s="633"/>
      <c r="AU134" s="633"/>
      <c r="AV134" s="623"/>
      <c r="AW134" s="623"/>
      <c r="AX134" s="620"/>
      <c r="AY134" s="620"/>
      <c r="AZ134" s="617"/>
      <c r="BA134" s="200"/>
      <c r="BB134" s="19"/>
      <c r="BC134" s="19"/>
      <c r="BD134" s="19"/>
      <c r="BE134" s="19"/>
      <c r="BF134" s="19"/>
      <c r="BG134" s="205"/>
      <c r="BH134" s="194"/>
      <c r="BI134" s="194"/>
    </row>
    <row r="135" spans="1:61" s="193" customFormat="1" ht="48.75" customHeight="1" x14ac:dyDescent="0.2">
      <c r="A135" s="639"/>
      <c r="B135" s="100"/>
      <c r="C135" s="190"/>
      <c r="D135" s="33"/>
      <c r="E135" s="189"/>
      <c r="F135" s="2">
        <v>5</v>
      </c>
      <c r="G135" s="148" t="s">
        <v>437</v>
      </c>
      <c r="H135" s="186"/>
      <c r="I135" s="120"/>
      <c r="J135" s="120"/>
      <c r="K135" s="120"/>
      <c r="L135" s="120"/>
      <c r="M135" s="120"/>
      <c r="N135" s="120"/>
      <c r="O135" s="120"/>
      <c r="P135" s="120"/>
      <c r="Q135" s="120"/>
      <c r="R135" s="120"/>
      <c r="S135" s="120"/>
      <c r="T135" s="120"/>
      <c r="U135" s="120"/>
      <c r="V135" s="120"/>
      <c r="W135" s="120"/>
      <c r="X135" s="120"/>
      <c r="Y135" s="120"/>
      <c r="Z135" s="120"/>
      <c r="AA135" s="120"/>
      <c r="AB135" s="120"/>
      <c r="AC135" s="178" t="str">
        <f t="shared" si="37"/>
        <v/>
      </c>
      <c r="AD135" s="179" t="str">
        <f t="shared" si="38"/>
        <v/>
      </c>
      <c r="AE135" s="187" t="str">
        <f>IFERROR(VLOOKUP(CONCATENATE(AC135,AD135),Hoja1!$L$4:$M$28,2,FALSE),"")</f>
        <v/>
      </c>
      <c r="AF135" s="2">
        <v>5</v>
      </c>
      <c r="AG135" s="408" t="s">
        <v>671</v>
      </c>
      <c r="AH135" s="19" t="s">
        <v>38</v>
      </c>
      <c r="AI135" s="180">
        <v>15</v>
      </c>
      <c r="AJ135" s="180">
        <v>15</v>
      </c>
      <c r="AK135" s="180">
        <v>15</v>
      </c>
      <c r="AL135" s="180">
        <v>15</v>
      </c>
      <c r="AM135" s="180">
        <v>15</v>
      </c>
      <c r="AN135" s="180">
        <v>15</v>
      </c>
      <c r="AO135" s="180">
        <v>10</v>
      </c>
      <c r="AP135" s="402">
        <f t="shared" si="39"/>
        <v>100</v>
      </c>
      <c r="AQ135" s="404">
        <v>100</v>
      </c>
      <c r="AR135" s="404">
        <f t="shared" si="40"/>
        <v>100</v>
      </c>
      <c r="AS135" s="637"/>
      <c r="AT135" s="633"/>
      <c r="AU135" s="633"/>
      <c r="AV135" s="623"/>
      <c r="AW135" s="623"/>
      <c r="AX135" s="620"/>
      <c r="AY135" s="620"/>
      <c r="AZ135" s="617"/>
      <c r="BA135" s="200"/>
      <c r="BB135" s="19"/>
      <c r="BC135" s="19"/>
      <c r="BD135" s="19"/>
      <c r="BE135" s="19"/>
      <c r="BF135" s="19"/>
      <c r="BG135" s="205"/>
      <c r="BH135" s="194"/>
      <c r="BI135" s="194"/>
    </row>
    <row r="136" spans="1:61" s="193" customFormat="1" ht="84.75" customHeight="1" x14ac:dyDescent="0.2">
      <c r="A136" s="639"/>
      <c r="B136" s="100"/>
      <c r="C136" s="190"/>
      <c r="D136" s="33"/>
      <c r="E136" s="189"/>
      <c r="F136" s="2">
        <v>6</v>
      </c>
      <c r="G136" s="148" t="s">
        <v>672</v>
      </c>
      <c r="H136" s="186"/>
      <c r="I136" s="120"/>
      <c r="J136" s="120"/>
      <c r="K136" s="120"/>
      <c r="L136" s="120"/>
      <c r="M136" s="120"/>
      <c r="N136" s="120"/>
      <c r="O136" s="120"/>
      <c r="P136" s="120"/>
      <c r="Q136" s="120"/>
      <c r="R136" s="120"/>
      <c r="S136" s="120"/>
      <c r="T136" s="120"/>
      <c r="U136" s="120"/>
      <c r="V136" s="120"/>
      <c r="W136" s="120"/>
      <c r="X136" s="120"/>
      <c r="Y136" s="120"/>
      <c r="Z136" s="120"/>
      <c r="AA136" s="120"/>
      <c r="AB136" s="120"/>
      <c r="AC136" s="178" t="str">
        <f t="shared" si="37"/>
        <v/>
      </c>
      <c r="AD136" s="179" t="str">
        <f t="shared" si="38"/>
        <v/>
      </c>
      <c r="AE136" s="187" t="str">
        <f>IFERROR(VLOOKUP(CONCATENATE(AC136,AD136),Hoja1!$L$4:$M$28,2,FALSE),"")</f>
        <v/>
      </c>
      <c r="AF136" s="2">
        <v>6</v>
      </c>
      <c r="AG136" s="29" t="s">
        <v>673</v>
      </c>
      <c r="AH136" s="19" t="s">
        <v>38</v>
      </c>
      <c r="AI136" s="180">
        <v>15</v>
      </c>
      <c r="AJ136" s="180">
        <v>15</v>
      </c>
      <c r="AK136" s="180">
        <v>15</v>
      </c>
      <c r="AL136" s="180">
        <v>15</v>
      </c>
      <c r="AM136" s="180">
        <v>15</v>
      </c>
      <c r="AN136" s="180">
        <v>15</v>
      </c>
      <c r="AO136" s="180">
        <v>10</v>
      </c>
      <c r="AP136" s="402">
        <f t="shared" si="39"/>
        <v>100</v>
      </c>
      <c r="AQ136" s="404">
        <v>50</v>
      </c>
      <c r="AR136" s="404">
        <f t="shared" si="40"/>
        <v>75</v>
      </c>
      <c r="AS136" s="637"/>
      <c r="AT136" s="633"/>
      <c r="AU136" s="633"/>
      <c r="AV136" s="623"/>
      <c r="AW136" s="623"/>
      <c r="AX136" s="620"/>
      <c r="AY136" s="620"/>
      <c r="AZ136" s="617"/>
      <c r="BA136" s="200"/>
      <c r="BB136" s="19"/>
      <c r="BC136" s="19"/>
      <c r="BD136" s="19"/>
      <c r="BE136" s="19"/>
      <c r="BF136" s="19"/>
      <c r="BG136" s="205"/>
      <c r="BH136" s="194"/>
      <c r="BI136" s="194"/>
    </row>
    <row r="137" spans="1:61" s="193" customFormat="1" ht="57" customHeight="1" x14ac:dyDescent="0.2">
      <c r="A137" s="638" t="s">
        <v>113</v>
      </c>
      <c r="B137" s="19" t="s">
        <v>184</v>
      </c>
      <c r="C137" s="87" t="s">
        <v>165</v>
      </c>
      <c r="D137" s="33">
        <v>2</v>
      </c>
      <c r="E137" s="119" t="s">
        <v>115</v>
      </c>
      <c r="F137" s="26">
        <v>1</v>
      </c>
      <c r="G137" s="148" t="s">
        <v>761</v>
      </c>
      <c r="H137" s="9" t="s">
        <v>762</v>
      </c>
      <c r="I137" s="120">
        <v>4</v>
      </c>
      <c r="J137" s="120">
        <v>4</v>
      </c>
      <c r="K137" s="120">
        <v>4</v>
      </c>
      <c r="L137" s="120"/>
      <c r="M137" s="120"/>
      <c r="N137" s="120"/>
      <c r="O137" s="120"/>
      <c r="P137" s="120"/>
      <c r="Q137" s="120"/>
      <c r="R137" s="120"/>
      <c r="S137" s="120">
        <v>5</v>
      </c>
      <c r="T137" s="120">
        <v>5</v>
      </c>
      <c r="U137" s="120">
        <v>5</v>
      </c>
      <c r="V137" s="120"/>
      <c r="W137" s="120"/>
      <c r="X137" s="120"/>
      <c r="Y137" s="120"/>
      <c r="Z137" s="120"/>
      <c r="AA137" s="120"/>
      <c r="AB137" s="120"/>
      <c r="AC137" s="178">
        <f t="shared" si="37"/>
        <v>4</v>
      </c>
      <c r="AD137" s="179">
        <f t="shared" si="38"/>
        <v>5</v>
      </c>
      <c r="AE137" s="187" t="str">
        <f>IFERROR(VLOOKUP(CONCATENATE(AC137,AD137),Hoja1!$L$4:$M$28,2,FALSE),"")</f>
        <v>Extremo</v>
      </c>
      <c r="AF137" s="2">
        <v>1</v>
      </c>
      <c r="AG137" s="29" t="s">
        <v>674</v>
      </c>
      <c r="AH137" s="19" t="s">
        <v>38</v>
      </c>
      <c r="AI137" s="180">
        <v>15</v>
      </c>
      <c r="AJ137" s="180">
        <v>15</v>
      </c>
      <c r="AK137" s="180">
        <v>15</v>
      </c>
      <c r="AL137" s="180">
        <v>15</v>
      </c>
      <c r="AM137" s="180">
        <v>15</v>
      </c>
      <c r="AN137" s="180">
        <v>0</v>
      </c>
      <c r="AO137" s="180">
        <v>10</v>
      </c>
      <c r="AP137" s="402">
        <f t="shared" si="39"/>
        <v>85</v>
      </c>
      <c r="AQ137" s="404">
        <v>50</v>
      </c>
      <c r="AR137" s="404">
        <f t="shared" si="40"/>
        <v>67.5</v>
      </c>
      <c r="AS137" s="637">
        <f>AVERAGE(AR137:AR140)</f>
        <v>67.5</v>
      </c>
      <c r="AT137" s="633" t="s">
        <v>346</v>
      </c>
      <c r="AU137" s="633" t="s">
        <v>348</v>
      </c>
      <c r="AV137" s="630">
        <v>1</v>
      </c>
      <c r="AW137" s="630">
        <v>1</v>
      </c>
      <c r="AX137" s="619">
        <f t="shared" si="27"/>
        <v>3</v>
      </c>
      <c r="AY137" s="619">
        <f t="shared" si="28"/>
        <v>4</v>
      </c>
      <c r="AZ137" s="616" t="str">
        <f>+IFERROR(VLOOKUP(CONCATENATE(AX137,AY137),Hoja1!$L$4:$M$28,2,FALSE),"")</f>
        <v>Extremo</v>
      </c>
      <c r="BA137" s="200"/>
      <c r="BB137" s="19"/>
      <c r="BC137" s="19"/>
      <c r="BD137" s="19"/>
      <c r="BE137" s="19"/>
      <c r="BF137" s="19"/>
      <c r="BG137" s="205"/>
      <c r="BH137" s="194"/>
      <c r="BI137" s="194"/>
    </row>
    <row r="138" spans="1:61" s="193" customFormat="1" ht="60.75" customHeight="1" x14ac:dyDescent="0.2">
      <c r="A138" s="639"/>
      <c r="B138" s="100"/>
      <c r="C138" s="190"/>
      <c r="D138" s="33"/>
      <c r="E138" s="189"/>
      <c r="F138" s="2">
        <v>2</v>
      </c>
      <c r="G138" s="148" t="s">
        <v>614</v>
      </c>
      <c r="H138" s="9"/>
      <c r="I138" s="120"/>
      <c r="J138" s="120"/>
      <c r="K138" s="120"/>
      <c r="L138" s="120"/>
      <c r="M138" s="120"/>
      <c r="N138" s="120"/>
      <c r="O138" s="120"/>
      <c r="P138" s="120"/>
      <c r="Q138" s="120"/>
      <c r="R138" s="120"/>
      <c r="S138" s="120"/>
      <c r="T138" s="120"/>
      <c r="U138" s="120"/>
      <c r="V138" s="120"/>
      <c r="W138" s="120"/>
      <c r="X138" s="120"/>
      <c r="Y138" s="120"/>
      <c r="Z138" s="120"/>
      <c r="AA138" s="120"/>
      <c r="AB138" s="120"/>
      <c r="AC138" s="178" t="str">
        <f t="shared" si="37"/>
        <v/>
      </c>
      <c r="AD138" s="179" t="str">
        <f t="shared" si="38"/>
        <v/>
      </c>
      <c r="AE138" s="187" t="str">
        <f>IFERROR(VLOOKUP(CONCATENATE(AC138,AD138),Hoja1!$L$4:$M$28,2,FALSE),"")</f>
        <v/>
      </c>
      <c r="AF138" s="2">
        <v>2</v>
      </c>
      <c r="AG138" s="29" t="s">
        <v>674</v>
      </c>
      <c r="AH138" s="19" t="s">
        <v>38</v>
      </c>
      <c r="AI138" s="402">
        <v>15</v>
      </c>
      <c r="AJ138" s="402">
        <v>15</v>
      </c>
      <c r="AK138" s="402">
        <v>15</v>
      </c>
      <c r="AL138" s="402">
        <v>15</v>
      </c>
      <c r="AM138" s="402">
        <v>15</v>
      </c>
      <c r="AN138" s="402">
        <v>0</v>
      </c>
      <c r="AO138" s="402">
        <v>10</v>
      </c>
      <c r="AP138" s="402">
        <f t="shared" si="39"/>
        <v>85</v>
      </c>
      <c r="AQ138" s="404">
        <v>50</v>
      </c>
      <c r="AR138" s="404">
        <f t="shared" si="40"/>
        <v>67.5</v>
      </c>
      <c r="AS138" s="637"/>
      <c r="AT138" s="633"/>
      <c r="AU138" s="633"/>
      <c r="AV138" s="623"/>
      <c r="AW138" s="623"/>
      <c r="AX138" s="620"/>
      <c r="AY138" s="620"/>
      <c r="AZ138" s="617"/>
      <c r="BA138" s="200"/>
      <c r="BB138" s="19"/>
      <c r="BC138" s="19"/>
      <c r="BD138" s="19"/>
      <c r="BE138" s="19"/>
      <c r="BF138" s="19"/>
      <c r="BG138" s="205"/>
      <c r="BH138" s="194"/>
      <c r="BI138" s="194"/>
    </row>
    <row r="139" spans="1:61" s="193" customFormat="1" ht="53.25" customHeight="1" x14ac:dyDescent="0.2">
      <c r="A139" s="639"/>
      <c r="B139" s="100"/>
      <c r="C139" s="190"/>
      <c r="D139" s="33"/>
      <c r="E139" s="189"/>
      <c r="F139" s="2">
        <v>3</v>
      </c>
      <c r="G139" s="148" t="s">
        <v>763</v>
      </c>
      <c r="H139" s="186"/>
      <c r="I139" s="120"/>
      <c r="J139" s="120"/>
      <c r="K139" s="120"/>
      <c r="L139" s="120"/>
      <c r="M139" s="120"/>
      <c r="N139" s="120"/>
      <c r="O139" s="120"/>
      <c r="P139" s="120"/>
      <c r="Q139" s="120"/>
      <c r="R139" s="120"/>
      <c r="S139" s="120"/>
      <c r="T139" s="120"/>
      <c r="U139" s="120"/>
      <c r="V139" s="120"/>
      <c r="W139" s="120"/>
      <c r="X139" s="120"/>
      <c r="Y139" s="120"/>
      <c r="Z139" s="120"/>
      <c r="AA139" s="120"/>
      <c r="AB139" s="120"/>
      <c r="AC139" s="178" t="str">
        <f t="shared" si="37"/>
        <v/>
      </c>
      <c r="AD139" s="179" t="str">
        <f t="shared" si="38"/>
        <v/>
      </c>
      <c r="AE139" s="187" t="str">
        <f>IFERROR(VLOOKUP(CONCATENATE(AC139,AD139),Hoja1!$L$4:$M$28,2,FALSE),"")</f>
        <v/>
      </c>
      <c r="AF139" s="2">
        <v>3</v>
      </c>
      <c r="AG139" s="29" t="s">
        <v>674</v>
      </c>
      <c r="AH139" s="19" t="s">
        <v>38</v>
      </c>
      <c r="AI139" s="402">
        <v>15</v>
      </c>
      <c r="AJ139" s="402">
        <v>15</v>
      </c>
      <c r="AK139" s="402">
        <v>15</v>
      </c>
      <c r="AL139" s="402">
        <v>15</v>
      </c>
      <c r="AM139" s="402">
        <v>15</v>
      </c>
      <c r="AN139" s="402">
        <v>0</v>
      </c>
      <c r="AO139" s="402">
        <v>10</v>
      </c>
      <c r="AP139" s="402">
        <f t="shared" si="39"/>
        <v>85</v>
      </c>
      <c r="AQ139" s="404">
        <v>50</v>
      </c>
      <c r="AR139" s="404">
        <f t="shared" si="40"/>
        <v>67.5</v>
      </c>
      <c r="AS139" s="637"/>
      <c r="AT139" s="633"/>
      <c r="AU139" s="633"/>
      <c r="AV139" s="623"/>
      <c r="AW139" s="623"/>
      <c r="AX139" s="620"/>
      <c r="AY139" s="620"/>
      <c r="AZ139" s="617"/>
      <c r="BA139" s="200"/>
      <c r="BB139" s="19"/>
      <c r="BC139" s="19"/>
      <c r="BD139" s="19"/>
      <c r="BE139" s="19"/>
      <c r="BF139" s="19"/>
      <c r="BG139" s="205"/>
      <c r="BH139" s="194"/>
      <c r="BI139" s="194"/>
    </row>
    <row r="140" spans="1:61" s="193" customFormat="1" ht="57.75" customHeight="1" x14ac:dyDescent="0.2">
      <c r="A140" s="639"/>
      <c r="B140" s="100"/>
      <c r="C140" s="190"/>
      <c r="D140" s="33"/>
      <c r="E140" s="189"/>
      <c r="F140" s="2">
        <v>4</v>
      </c>
      <c r="G140" s="148" t="s">
        <v>620</v>
      </c>
      <c r="H140" s="186"/>
      <c r="I140" s="120"/>
      <c r="J140" s="120"/>
      <c r="K140" s="120"/>
      <c r="L140" s="120"/>
      <c r="M140" s="120"/>
      <c r="N140" s="120"/>
      <c r="O140" s="120"/>
      <c r="P140" s="120"/>
      <c r="Q140" s="120"/>
      <c r="R140" s="120"/>
      <c r="S140" s="120"/>
      <c r="T140" s="120"/>
      <c r="U140" s="120"/>
      <c r="V140" s="120"/>
      <c r="W140" s="120"/>
      <c r="X140" s="120"/>
      <c r="Y140" s="120"/>
      <c r="Z140" s="120"/>
      <c r="AA140" s="120"/>
      <c r="AB140" s="120"/>
      <c r="AC140" s="178" t="str">
        <f t="shared" si="37"/>
        <v/>
      </c>
      <c r="AD140" s="179" t="str">
        <f t="shared" si="38"/>
        <v/>
      </c>
      <c r="AE140" s="187" t="str">
        <f>IFERROR(VLOOKUP(CONCATENATE(AC140,AD140),Hoja1!$L$4:$M$28,2,FALSE),"")</f>
        <v/>
      </c>
      <c r="AF140" s="2">
        <v>4</v>
      </c>
      <c r="AG140" s="29" t="s">
        <v>674</v>
      </c>
      <c r="AH140" s="19" t="s">
        <v>38</v>
      </c>
      <c r="AI140" s="402">
        <v>15</v>
      </c>
      <c r="AJ140" s="402">
        <v>15</v>
      </c>
      <c r="AK140" s="402">
        <v>15</v>
      </c>
      <c r="AL140" s="402">
        <v>15</v>
      </c>
      <c r="AM140" s="402">
        <v>15</v>
      </c>
      <c r="AN140" s="402">
        <v>0</v>
      </c>
      <c r="AO140" s="402">
        <v>10</v>
      </c>
      <c r="AP140" s="402">
        <f t="shared" si="39"/>
        <v>85</v>
      </c>
      <c r="AQ140" s="404">
        <v>50</v>
      </c>
      <c r="AR140" s="404">
        <f t="shared" si="40"/>
        <v>67.5</v>
      </c>
      <c r="AS140" s="637"/>
      <c r="AT140" s="633"/>
      <c r="AU140" s="633"/>
      <c r="AV140" s="623"/>
      <c r="AW140" s="623"/>
      <c r="AX140" s="620"/>
      <c r="AY140" s="620"/>
      <c r="AZ140" s="617"/>
      <c r="BA140" s="200"/>
      <c r="BB140" s="19"/>
      <c r="BC140" s="19"/>
      <c r="BD140" s="19"/>
      <c r="BE140" s="19"/>
      <c r="BF140" s="19"/>
      <c r="BG140" s="205"/>
      <c r="BH140" s="194"/>
      <c r="BI140" s="194"/>
    </row>
    <row r="141" spans="1:61" s="193" customFormat="1" ht="71.25" customHeight="1" x14ac:dyDescent="0.2">
      <c r="A141" s="641" t="s">
        <v>113</v>
      </c>
      <c r="B141" s="19" t="s">
        <v>352</v>
      </c>
      <c r="C141" s="87" t="s">
        <v>166</v>
      </c>
      <c r="D141" s="33">
        <v>3</v>
      </c>
      <c r="E141" s="119" t="s">
        <v>116</v>
      </c>
      <c r="F141" s="26">
        <v>1</v>
      </c>
      <c r="G141" s="148" t="s">
        <v>438</v>
      </c>
      <c r="H141" s="9" t="s">
        <v>112</v>
      </c>
      <c r="I141" s="120">
        <v>3</v>
      </c>
      <c r="J141" s="120">
        <v>3</v>
      </c>
      <c r="K141" s="120">
        <v>3</v>
      </c>
      <c r="L141" s="120"/>
      <c r="M141" s="120"/>
      <c r="N141" s="120"/>
      <c r="O141" s="120"/>
      <c r="P141" s="120"/>
      <c r="Q141" s="120"/>
      <c r="R141" s="120"/>
      <c r="S141" s="120">
        <v>2</v>
      </c>
      <c r="T141" s="120">
        <v>2</v>
      </c>
      <c r="U141" s="120">
        <v>2</v>
      </c>
      <c r="V141" s="120"/>
      <c r="W141" s="120"/>
      <c r="X141" s="120"/>
      <c r="Y141" s="120"/>
      <c r="Z141" s="120"/>
      <c r="AA141" s="120"/>
      <c r="AB141" s="120"/>
      <c r="AC141" s="178">
        <f t="shared" ref="AC141:AC165" si="41">IFERROR(ROUND(AVERAGE(I141:R141),0),"")</f>
        <v>3</v>
      </c>
      <c r="AD141" s="179">
        <f t="shared" ref="AD141:AD165" si="42">IFERROR(ROUND(AVERAGE(S141:AB141),0),"")</f>
        <v>2</v>
      </c>
      <c r="AE141" s="187" t="str">
        <f>IFERROR(VLOOKUP(CONCATENATE(AC141,AD141),Hoja1!$L$4:$M$28,2,FALSE),"")</f>
        <v>Moderado</v>
      </c>
      <c r="AF141" s="2">
        <v>1</v>
      </c>
      <c r="AG141" s="411" t="s">
        <v>823</v>
      </c>
      <c r="AH141" s="19" t="s">
        <v>462</v>
      </c>
      <c r="AI141" s="180">
        <v>15</v>
      </c>
      <c r="AJ141" s="180">
        <v>15</v>
      </c>
      <c r="AK141" s="180">
        <v>15</v>
      </c>
      <c r="AL141" s="180">
        <v>10</v>
      </c>
      <c r="AM141" s="180">
        <v>15</v>
      </c>
      <c r="AN141" s="180">
        <v>15</v>
      </c>
      <c r="AO141" s="180">
        <v>10</v>
      </c>
      <c r="AP141" s="402">
        <f t="shared" si="39"/>
        <v>95</v>
      </c>
      <c r="AQ141" s="404">
        <v>100</v>
      </c>
      <c r="AR141" s="404">
        <f t="shared" si="40"/>
        <v>97.5</v>
      </c>
      <c r="AS141" s="634">
        <f>AVERAGE(AR141:AR147)</f>
        <v>92.857142857142861</v>
      </c>
      <c r="AT141" s="630" t="s">
        <v>346</v>
      </c>
      <c r="AU141" s="630" t="s">
        <v>346</v>
      </c>
      <c r="AV141" s="630">
        <v>1</v>
      </c>
      <c r="AW141" s="630">
        <v>1</v>
      </c>
      <c r="AX141" s="619">
        <f t="shared" si="27"/>
        <v>2</v>
      </c>
      <c r="AY141" s="619">
        <f t="shared" si="28"/>
        <v>1</v>
      </c>
      <c r="AZ141" s="616" t="str">
        <f>+IFERROR(VLOOKUP(CONCATENATE(AX141,AY141),Hoja1!$L$4:$M$28,2,FALSE),"")</f>
        <v>Bajo</v>
      </c>
      <c r="BA141" s="200"/>
      <c r="BB141" s="19"/>
      <c r="BC141" s="19"/>
      <c r="BD141" s="19"/>
      <c r="BE141" s="19"/>
      <c r="BF141" s="19"/>
      <c r="BG141" s="205"/>
      <c r="BH141" s="194"/>
      <c r="BI141" s="194"/>
    </row>
    <row r="142" spans="1:61" s="193" customFormat="1" ht="69" customHeight="1" x14ac:dyDescent="0.2">
      <c r="A142" s="642"/>
      <c r="B142" s="100"/>
      <c r="C142" s="190"/>
      <c r="D142" s="33"/>
      <c r="E142" s="189"/>
      <c r="F142" s="2">
        <v>2</v>
      </c>
      <c r="G142" s="148" t="s">
        <v>766</v>
      </c>
      <c r="H142" s="9" t="s">
        <v>764</v>
      </c>
      <c r="I142" s="120"/>
      <c r="J142" s="120"/>
      <c r="K142" s="120"/>
      <c r="L142" s="120"/>
      <c r="M142" s="120"/>
      <c r="N142" s="120"/>
      <c r="O142" s="120"/>
      <c r="P142" s="120"/>
      <c r="Q142" s="120"/>
      <c r="R142" s="120"/>
      <c r="S142" s="120"/>
      <c r="T142" s="120"/>
      <c r="U142" s="120"/>
      <c r="V142" s="120"/>
      <c r="W142" s="120"/>
      <c r="X142" s="120"/>
      <c r="Y142" s="120"/>
      <c r="Z142" s="120"/>
      <c r="AA142" s="120"/>
      <c r="AB142" s="120"/>
      <c r="AC142" s="178" t="str">
        <f t="shared" si="41"/>
        <v/>
      </c>
      <c r="AD142" s="179" t="str">
        <f t="shared" si="42"/>
        <v/>
      </c>
      <c r="AE142" s="187" t="str">
        <f>IFERROR(VLOOKUP(CONCATENATE(AC142,AD142),Hoja1!$L$4:$M$28,2,FALSE),"")</f>
        <v/>
      </c>
      <c r="AF142" s="2">
        <v>2</v>
      </c>
      <c r="AG142" s="411" t="s">
        <v>675</v>
      </c>
      <c r="AH142" s="19" t="s">
        <v>38</v>
      </c>
      <c r="AI142" s="180">
        <v>15</v>
      </c>
      <c r="AJ142" s="180">
        <v>15</v>
      </c>
      <c r="AK142" s="180">
        <v>15</v>
      </c>
      <c r="AL142" s="180">
        <v>15</v>
      </c>
      <c r="AM142" s="180">
        <v>15</v>
      </c>
      <c r="AN142" s="180">
        <v>0</v>
      </c>
      <c r="AO142" s="180">
        <v>10</v>
      </c>
      <c r="AP142" s="402">
        <f t="shared" si="39"/>
        <v>85</v>
      </c>
      <c r="AQ142" s="404">
        <v>50</v>
      </c>
      <c r="AR142" s="404">
        <f t="shared" si="40"/>
        <v>67.5</v>
      </c>
      <c r="AS142" s="635"/>
      <c r="AT142" s="623"/>
      <c r="AU142" s="623"/>
      <c r="AV142" s="623"/>
      <c r="AW142" s="623"/>
      <c r="AX142" s="620"/>
      <c r="AY142" s="620"/>
      <c r="AZ142" s="617"/>
      <c r="BA142" s="200"/>
      <c r="BB142" s="19"/>
      <c r="BC142" s="19"/>
      <c r="BD142" s="19"/>
      <c r="BE142" s="19"/>
      <c r="BF142" s="19"/>
      <c r="BG142" s="205"/>
      <c r="BH142" s="194"/>
      <c r="BI142" s="194"/>
    </row>
    <row r="143" spans="1:61" s="193" customFormat="1" ht="85.5" customHeight="1" x14ac:dyDescent="0.2">
      <c r="A143" s="642"/>
      <c r="B143" s="100"/>
      <c r="C143" s="190"/>
      <c r="D143" s="33"/>
      <c r="E143" s="9"/>
      <c r="F143" s="2">
        <v>3</v>
      </c>
      <c r="G143" s="148" t="s">
        <v>767</v>
      </c>
      <c r="H143" s="9" t="s">
        <v>765</v>
      </c>
      <c r="I143" s="120"/>
      <c r="J143" s="120"/>
      <c r="K143" s="120"/>
      <c r="L143" s="120"/>
      <c r="M143" s="120"/>
      <c r="N143" s="120"/>
      <c r="O143" s="120"/>
      <c r="P143" s="120"/>
      <c r="Q143" s="120"/>
      <c r="R143" s="120"/>
      <c r="S143" s="120"/>
      <c r="T143" s="120"/>
      <c r="U143" s="120"/>
      <c r="V143" s="120"/>
      <c r="W143" s="120"/>
      <c r="X143" s="120"/>
      <c r="Y143" s="120"/>
      <c r="Z143" s="120"/>
      <c r="AA143" s="120"/>
      <c r="AB143" s="120"/>
      <c r="AC143" s="178" t="str">
        <f t="shared" si="41"/>
        <v/>
      </c>
      <c r="AD143" s="179" t="str">
        <f t="shared" si="42"/>
        <v/>
      </c>
      <c r="AE143" s="187" t="str">
        <f>IFERROR(VLOOKUP(CONCATENATE(AC143,AD143),Hoja1!$L$4:$M$28,2,FALSE),"")</f>
        <v/>
      </c>
      <c r="AF143" s="2">
        <v>3</v>
      </c>
      <c r="AG143" s="29" t="s">
        <v>822</v>
      </c>
      <c r="AH143" s="19" t="s">
        <v>38</v>
      </c>
      <c r="AI143" s="402">
        <v>15</v>
      </c>
      <c r="AJ143" s="402">
        <v>15</v>
      </c>
      <c r="AK143" s="402">
        <v>15</v>
      </c>
      <c r="AL143" s="402">
        <v>15</v>
      </c>
      <c r="AM143" s="402">
        <v>15</v>
      </c>
      <c r="AN143" s="402">
        <v>15</v>
      </c>
      <c r="AO143" s="402">
        <v>10</v>
      </c>
      <c r="AP143" s="402">
        <f t="shared" si="39"/>
        <v>100</v>
      </c>
      <c r="AQ143" s="404">
        <v>100</v>
      </c>
      <c r="AR143" s="409">
        <f t="shared" si="40"/>
        <v>100</v>
      </c>
      <c r="AS143" s="635"/>
      <c r="AT143" s="623"/>
      <c r="AU143" s="623"/>
      <c r="AV143" s="623"/>
      <c r="AW143" s="623"/>
      <c r="AX143" s="620"/>
      <c r="AY143" s="620"/>
      <c r="AZ143" s="617"/>
      <c r="BA143" s="200"/>
      <c r="BB143" s="19"/>
      <c r="BC143" s="19"/>
      <c r="BD143" s="19"/>
      <c r="BE143" s="19"/>
      <c r="BF143" s="19"/>
      <c r="BG143" s="205"/>
      <c r="BH143" s="194"/>
      <c r="BI143" s="194"/>
    </row>
    <row r="144" spans="1:61" s="223" customFormat="1" ht="50.25" customHeight="1" x14ac:dyDescent="0.2">
      <c r="A144" s="642"/>
      <c r="B144" s="100"/>
      <c r="C144" s="243"/>
      <c r="D144" s="33"/>
      <c r="E144" s="258"/>
      <c r="F144" s="2">
        <v>4</v>
      </c>
      <c r="G144" s="148" t="s">
        <v>768</v>
      </c>
      <c r="H144" s="9"/>
      <c r="I144" s="120"/>
      <c r="J144" s="120"/>
      <c r="K144" s="120"/>
      <c r="L144" s="120"/>
      <c r="M144" s="120"/>
      <c r="N144" s="120"/>
      <c r="O144" s="120"/>
      <c r="P144" s="120"/>
      <c r="Q144" s="120"/>
      <c r="R144" s="120"/>
      <c r="S144" s="120"/>
      <c r="T144" s="120"/>
      <c r="U144" s="120"/>
      <c r="V144" s="120"/>
      <c r="W144" s="120"/>
      <c r="X144" s="120"/>
      <c r="Y144" s="120"/>
      <c r="Z144" s="120"/>
      <c r="AA144" s="120"/>
      <c r="AB144" s="120"/>
      <c r="AC144" s="178"/>
      <c r="AD144" s="179"/>
      <c r="AE144" s="330"/>
      <c r="AF144" s="2">
        <v>4</v>
      </c>
      <c r="AG144" s="29" t="s">
        <v>822</v>
      </c>
      <c r="AH144" s="19" t="s">
        <v>38</v>
      </c>
      <c r="AI144" s="402">
        <v>15</v>
      </c>
      <c r="AJ144" s="402">
        <v>15</v>
      </c>
      <c r="AK144" s="402">
        <v>15</v>
      </c>
      <c r="AL144" s="402">
        <v>15</v>
      </c>
      <c r="AM144" s="402">
        <v>15</v>
      </c>
      <c r="AN144" s="402">
        <v>15</v>
      </c>
      <c r="AO144" s="402">
        <v>10</v>
      </c>
      <c r="AP144" s="402">
        <f t="shared" si="39"/>
        <v>100</v>
      </c>
      <c r="AQ144" s="404">
        <v>100</v>
      </c>
      <c r="AR144" s="409">
        <f t="shared" si="40"/>
        <v>100</v>
      </c>
      <c r="AS144" s="635"/>
      <c r="AT144" s="623"/>
      <c r="AU144" s="623"/>
      <c r="AV144" s="623"/>
      <c r="AW144" s="623"/>
      <c r="AX144" s="620"/>
      <c r="AY144" s="620"/>
      <c r="AZ144" s="617"/>
      <c r="BA144" s="328"/>
      <c r="BB144" s="19"/>
      <c r="BC144" s="19"/>
      <c r="BD144" s="19"/>
      <c r="BE144" s="19"/>
      <c r="BF144" s="19"/>
      <c r="BG144" s="205"/>
      <c r="BH144" s="224"/>
      <c r="BI144" s="224"/>
    </row>
    <row r="145" spans="1:61" s="223" customFormat="1" ht="59.25" customHeight="1" x14ac:dyDescent="0.2">
      <c r="A145" s="642"/>
      <c r="B145" s="100"/>
      <c r="C145" s="243"/>
      <c r="D145" s="33"/>
      <c r="E145" s="258"/>
      <c r="F145" s="2">
        <v>5</v>
      </c>
      <c r="G145" s="148" t="s">
        <v>676</v>
      </c>
      <c r="H145" s="9"/>
      <c r="I145" s="120"/>
      <c r="J145" s="120"/>
      <c r="K145" s="120"/>
      <c r="L145" s="120"/>
      <c r="M145" s="120"/>
      <c r="N145" s="120"/>
      <c r="O145" s="120"/>
      <c r="P145" s="120"/>
      <c r="Q145" s="120"/>
      <c r="R145" s="120"/>
      <c r="S145" s="120"/>
      <c r="T145" s="120"/>
      <c r="U145" s="120"/>
      <c r="V145" s="120"/>
      <c r="W145" s="120"/>
      <c r="X145" s="120"/>
      <c r="Y145" s="120"/>
      <c r="Z145" s="120"/>
      <c r="AA145" s="120"/>
      <c r="AB145" s="120"/>
      <c r="AC145" s="178"/>
      <c r="AD145" s="179"/>
      <c r="AE145" s="330"/>
      <c r="AF145" s="2">
        <v>5</v>
      </c>
      <c r="AG145" s="29" t="s">
        <v>677</v>
      </c>
      <c r="AH145" s="19" t="s">
        <v>38</v>
      </c>
      <c r="AI145" s="329">
        <v>15</v>
      </c>
      <c r="AJ145" s="329">
        <v>15</v>
      </c>
      <c r="AK145" s="329">
        <v>15</v>
      </c>
      <c r="AL145" s="329">
        <v>15</v>
      </c>
      <c r="AM145" s="329">
        <v>15</v>
      </c>
      <c r="AN145" s="329">
        <v>15</v>
      </c>
      <c r="AO145" s="329">
        <v>10</v>
      </c>
      <c r="AP145" s="402">
        <f t="shared" si="39"/>
        <v>100</v>
      </c>
      <c r="AQ145" s="404">
        <v>100</v>
      </c>
      <c r="AR145" s="409">
        <f t="shared" si="40"/>
        <v>100</v>
      </c>
      <c r="AS145" s="636"/>
      <c r="AT145" s="628"/>
      <c r="AU145" s="628"/>
      <c r="AV145" s="628"/>
      <c r="AW145" s="628"/>
      <c r="AX145" s="621"/>
      <c r="AY145" s="621"/>
      <c r="AZ145" s="618"/>
      <c r="BA145" s="328"/>
      <c r="BB145" s="19"/>
      <c r="BC145" s="19"/>
      <c r="BD145" s="19"/>
      <c r="BE145" s="19"/>
      <c r="BF145" s="19"/>
      <c r="BG145" s="205"/>
      <c r="BH145" s="224"/>
      <c r="BI145" s="224"/>
    </row>
    <row r="146" spans="1:61" ht="50.25" customHeight="1" x14ac:dyDescent="0.2">
      <c r="A146" s="646" t="s">
        <v>113</v>
      </c>
      <c r="B146" s="19" t="s">
        <v>184</v>
      </c>
      <c r="C146" s="87" t="s">
        <v>167</v>
      </c>
      <c r="D146" s="149">
        <v>4</v>
      </c>
      <c r="E146" s="119" t="s">
        <v>59</v>
      </c>
      <c r="F146" s="26">
        <v>1</v>
      </c>
      <c r="G146" s="312" t="s">
        <v>678</v>
      </c>
      <c r="H146" s="644" t="s">
        <v>60</v>
      </c>
      <c r="I146" s="139">
        <v>3</v>
      </c>
      <c r="J146" s="139">
        <v>3</v>
      </c>
      <c r="K146" s="139">
        <v>3</v>
      </c>
      <c r="L146" s="120"/>
      <c r="M146" s="120"/>
      <c r="N146" s="120"/>
      <c r="O146" s="120"/>
      <c r="P146" s="120"/>
      <c r="Q146" s="120"/>
      <c r="R146" s="120"/>
      <c r="S146" s="120">
        <v>2</v>
      </c>
      <c r="T146" s="120">
        <v>2</v>
      </c>
      <c r="U146" s="120">
        <v>2</v>
      </c>
      <c r="V146" s="120"/>
      <c r="W146" s="120"/>
      <c r="X146" s="120"/>
      <c r="Y146" s="120"/>
      <c r="Z146" s="120"/>
      <c r="AA146" s="120"/>
      <c r="AB146" s="120"/>
      <c r="AC146" s="178">
        <f t="shared" si="41"/>
        <v>3</v>
      </c>
      <c r="AD146" s="179">
        <f t="shared" si="42"/>
        <v>2</v>
      </c>
      <c r="AE146" s="187" t="str">
        <f>IFERROR(VLOOKUP(CONCATENATE(AC146,AD146),Hoja1!$L$4:$M$28,2,FALSE),"")</f>
        <v>Moderado</v>
      </c>
      <c r="AF146" s="2">
        <v>1</v>
      </c>
      <c r="AG146" s="239" t="s">
        <v>824</v>
      </c>
      <c r="AH146" s="19" t="s">
        <v>38</v>
      </c>
      <c r="AI146" s="180">
        <v>15</v>
      </c>
      <c r="AJ146" s="180">
        <v>15</v>
      </c>
      <c r="AK146" s="180">
        <v>15</v>
      </c>
      <c r="AL146" s="180">
        <v>15</v>
      </c>
      <c r="AM146" s="180">
        <v>15</v>
      </c>
      <c r="AN146" s="180">
        <v>0</v>
      </c>
      <c r="AO146" s="180">
        <v>10</v>
      </c>
      <c r="AP146" s="402">
        <f t="shared" si="39"/>
        <v>85</v>
      </c>
      <c r="AQ146" s="404">
        <v>100</v>
      </c>
      <c r="AR146" s="404">
        <f t="shared" si="40"/>
        <v>92.5</v>
      </c>
      <c r="AS146" s="634">
        <f t="shared" ref="AS146" si="43">AVERAGE(AR146:AR152)</f>
        <v>89.642857142857139</v>
      </c>
      <c r="AT146" s="630" t="s">
        <v>346</v>
      </c>
      <c r="AU146" s="630" t="s">
        <v>346</v>
      </c>
      <c r="AV146" s="630">
        <v>1</v>
      </c>
      <c r="AW146" s="630">
        <v>1</v>
      </c>
      <c r="AX146" s="619">
        <f t="shared" ref="AX146:AX185" si="44">IFERROR(AC146-AV146,"")</f>
        <v>2</v>
      </c>
      <c r="AY146" s="619">
        <f t="shared" ref="AY146:AY185" si="45">IFERROR(AD146-AW146,"")</f>
        <v>1</v>
      </c>
      <c r="AZ146" s="616" t="str">
        <f>+IFERROR(VLOOKUP(CONCATENATE(AX146,AY146),Hoja1!$L$4:$M$28,2,FALSE),"")</f>
        <v>Bajo</v>
      </c>
      <c r="BA146" s="200"/>
      <c r="BB146" s="19"/>
      <c r="BC146" s="19"/>
      <c r="BD146" s="19"/>
      <c r="BE146" s="19"/>
      <c r="BF146" s="19"/>
      <c r="BG146" s="205"/>
    </row>
    <row r="147" spans="1:61" ht="51.75" customHeight="1" x14ac:dyDescent="0.2">
      <c r="A147" s="647"/>
      <c r="B147" s="100"/>
      <c r="C147" s="143"/>
      <c r="D147" s="149"/>
      <c r="E147" s="9"/>
      <c r="F147" s="26">
        <v>2</v>
      </c>
      <c r="G147" s="334" t="s">
        <v>769</v>
      </c>
      <c r="H147" s="645"/>
      <c r="I147" s="139"/>
      <c r="J147" s="139"/>
      <c r="K147" s="139"/>
      <c r="L147" s="120"/>
      <c r="M147" s="120"/>
      <c r="N147" s="120"/>
      <c r="O147" s="120"/>
      <c r="P147" s="120"/>
      <c r="Q147" s="120"/>
      <c r="R147" s="120"/>
      <c r="S147" s="120"/>
      <c r="T147" s="120"/>
      <c r="U147" s="120"/>
      <c r="V147" s="120"/>
      <c r="W147" s="120"/>
      <c r="X147" s="120"/>
      <c r="Y147" s="120"/>
      <c r="Z147" s="120"/>
      <c r="AA147" s="120"/>
      <c r="AB147" s="120"/>
      <c r="AC147" s="178" t="str">
        <f t="shared" si="41"/>
        <v/>
      </c>
      <c r="AD147" s="179" t="str">
        <f t="shared" si="42"/>
        <v/>
      </c>
      <c r="AE147" s="187" t="str">
        <f>IFERROR(VLOOKUP(CONCATENATE(AC147,AD147),Hoja1!$L$4:$M$28,2,FALSE),"")</f>
        <v/>
      </c>
      <c r="AF147" s="2">
        <v>2</v>
      </c>
      <c r="AG147" s="189" t="s">
        <v>825</v>
      </c>
      <c r="AH147" s="19" t="s">
        <v>38</v>
      </c>
      <c r="AI147" s="180">
        <v>15</v>
      </c>
      <c r="AJ147" s="180">
        <v>15</v>
      </c>
      <c r="AK147" s="180">
        <v>15</v>
      </c>
      <c r="AL147" s="180">
        <v>15</v>
      </c>
      <c r="AM147" s="180">
        <v>15</v>
      </c>
      <c r="AN147" s="180">
        <v>0</v>
      </c>
      <c r="AO147" s="180">
        <v>10</v>
      </c>
      <c r="AP147" s="402">
        <f t="shared" si="39"/>
        <v>85</v>
      </c>
      <c r="AQ147" s="404">
        <v>100</v>
      </c>
      <c r="AR147" s="404">
        <f t="shared" si="40"/>
        <v>92.5</v>
      </c>
      <c r="AS147" s="636"/>
      <c r="AT147" s="628"/>
      <c r="AU147" s="628"/>
      <c r="AV147" s="628"/>
      <c r="AW147" s="628"/>
      <c r="AX147" s="621"/>
      <c r="AY147" s="621"/>
      <c r="AZ147" s="618"/>
      <c r="BA147" s="200"/>
      <c r="BB147" s="19"/>
      <c r="BC147" s="19"/>
      <c r="BD147" s="19"/>
      <c r="BE147" s="19"/>
      <c r="BF147" s="19"/>
      <c r="BG147" s="205"/>
    </row>
    <row r="148" spans="1:61" ht="81" customHeight="1" x14ac:dyDescent="0.2">
      <c r="A148" s="641" t="s">
        <v>113</v>
      </c>
      <c r="B148" s="335" t="s">
        <v>355</v>
      </c>
      <c r="C148" s="87" t="s">
        <v>402</v>
      </c>
      <c r="D148" s="31">
        <v>5</v>
      </c>
      <c r="E148" s="119" t="s">
        <v>61</v>
      </c>
      <c r="F148" s="26">
        <v>1</v>
      </c>
      <c r="G148" s="144" t="s">
        <v>680</v>
      </c>
      <c r="H148" s="144" t="s">
        <v>685</v>
      </c>
      <c r="I148" s="120">
        <v>2</v>
      </c>
      <c r="J148" s="120">
        <v>2</v>
      </c>
      <c r="K148" s="120">
        <v>2</v>
      </c>
      <c r="L148" s="120"/>
      <c r="M148" s="120"/>
      <c r="N148" s="120"/>
      <c r="O148" s="120"/>
      <c r="P148" s="120"/>
      <c r="Q148" s="120"/>
      <c r="R148" s="120"/>
      <c r="S148" s="120">
        <v>2</v>
      </c>
      <c r="T148" s="120">
        <v>2</v>
      </c>
      <c r="U148" s="120">
        <v>2</v>
      </c>
      <c r="V148" s="120"/>
      <c r="W148" s="120"/>
      <c r="X148" s="120"/>
      <c r="Y148" s="120"/>
      <c r="Z148" s="120"/>
      <c r="AA148" s="120"/>
      <c r="AB148" s="120"/>
      <c r="AC148" s="178">
        <f t="shared" si="41"/>
        <v>2</v>
      </c>
      <c r="AD148" s="179">
        <f t="shared" si="42"/>
        <v>2</v>
      </c>
      <c r="AE148" s="187" t="str">
        <f>IFERROR(VLOOKUP(CONCATENATE(AC148,AD148),Hoja1!$L$4:$M$28,2,FALSE),"")</f>
        <v>Bajo</v>
      </c>
      <c r="AF148" s="31">
        <v>1</v>
      </c>
      <c r="AG148" s="410" t="s">
        <v>681</v>
      </c>
      <c r="AH148" s="19" t="s">
        <v>38</v>
      </c>
      <c r="AI148" s="402">
        <v>15</v>
      </c>
      <c r="AJ148" s="402">
        <v>15</v>
      </c>
      <c r="AK148" s="402">
        <v>15</v>
      </c>
      <c r="AL148" s="402">
        <v>15</v>
      </c>
      <c r="AM148" s="402">
        <v>15</v>
      </c>
      <c r="AN148" s="402">
        <v>0</v>
      </c>
      <c r="AO148" s="402">
        <v>10</v>
      </c>
      <c r="AP148" s="402">
        <f t="shared" si="39"/>
        <v>85</v>
      </c>
      <c r="AQ148" s="404">
        <v>100</v>
      </c>
      <c r="AR148" s="404">
        <f t="shared" si="40"/>
        <v>92.5</v>
      </c>
      <c r="AS148" s="637">
        <f>AVERAGE(AR148:AR150)</f>
        <v>94.166666666666671</v>
      </c>
      <c r="AT148" s="633" t="s">
        <v>346</v>
      </c>
      <c r="AU148" s="633" t="s">
        <v>346</v>
      </c>
      <c r="AV148" s="633">
        <v>1</v>
      </c>
      <c r="AW148" s="633">
        <v>1</v>
      </c>
      <c r="AX148" s="619">
        <f t="shared" si="44"/>
        <v>1</v>
      </c>
      <c r="AY148" s="619">
        <f t="shared" si="45"/>
        <v>1</v>
      </c>
      <c r="AZ148" s="616" t="str">
        <f>+IFERROR(VLOOKUP(CONCATENATE(AX148,AY148),Hoja1!$L$4:$M$28,2,FALSE),"")</f>
        <v>Bajo</v>
      </c>
      <c r="BA148" s="200"/>
      <c r="BB148" s="19"/>
      <c r="BC148" s="19"/>
      <c r="BD148" s="19"/>
      <c r="BE148" s="19"/>
      <c r="BF148" s="19"/>
      <c r="BG148" s="205"/>
    </row>
    <row r="149" spans="1:61" ht="77.25" customHeight="1" x14ac:dyDescent="0.2">
      <c r="A149" s="642"/>
      <c r="B149" s="100"/>
      <c r="C149" s="188"/>
      <c r="D149" s="31"/>
      <c r="E149" s="186"/>
      <c r="F149" s="2">
        <v>2</v>
      </c>
      <c r="G149" s="144" t="s">
        <v>448</v>
      </c>
      <c r="H149" s="189" t="s">
        <v>770</v>
      </c>
      <c r="I149" s="120"/>
      <c r="J149" s="120"/>
      <c r="K149" s="120"/>
      <c r="L149" s="120"/>
      <c r="M149" s="120"/>
      <c r="N149" s="120"/>
      <c r="O149" s="120"/>
      <c r="P149" s="120"/>
      <c r="Q149" s="120"/>
      <c r="R149" s="120"/>
      <c r="S149" s="120"/>
      <c r="T149" s="120"/>
      <c r="U149" s="120"/>
      <c r="V149" s="120"/>
      <c r="W149" s="120"/>
      <c r="X149" s="120"/>
      <c r="Y149" s="120"/>
      <c r="Z149" s="120"/>
      <c r="AA149" s="120"/>
      <c r="AB149" s="120"/>
      <c r="AC149" s="178" t="str">
        <f t="shared" si="41"/>
        <v/>
      </c>
      <c r="AD149" s="179" t="str">
        <f t="shared" si="42"/>
        <v/>
      </c>
      <c r="AE149" s="187" t="str">
        <f>IFERROR(VLOOKUP(CONCATENATE(AC149,AD149),Hoja1!$L$4:$M$28,2,FALSE),"")</f>
        <v/>
      </c>
      <c r="AF149" s="31">
        <v>2</v>
      </c>
      <c r="AG149" s="239" t="s">
        <v>826</v>
      </c>
      <c r="AH149" s="19" t="s">
        <v>38</v>
      </c>
      <c r="AI149" s="180">
        <v>15</v>
      </c>
      <c r="AJ149" s="180">
        <v>15</v>
      </c>
      <c r="AK149" s="180">
        <v>15</v>
      </c>
      <c r="AL149" s="180">
        <v>15</v>
      </c>
      <c r="AM149" s="180">
        <v>15</v>
      </c>
      <c r="AN149" s="180">
        <v>15</v>
      </c>
      <c r="AO149" s="180">
        <v>5</v>
      </c>
      <c r="AP149" s="402">
        <f t="shared" si="39"/>
        <v>95</v>
      </c>
      <c r="AQ149" s="404">
        <v>100</v>
      </c>
      <c r="AR149" s="404">
        <f t="shared" si="40"/>
        <v>97.5</v>
      </c>
      <c r="AS149" s="637"/>
      <c r="AT149" s="633"/>
      <c r="AU149" s="633"/>
      <c r="AV149" s="633"/>
      <c r="AW149" s="633"/>
      <c r="AX149" s="620"/>
      <c r="AY149" s="620"/>
      <c r="AZ149" s="617"/>
      <c r="BA149" s="200"/>
      <c r="BB149" s="19"/>
      <c r="BC149" s="19"/>
      <c r="BD149" s="19"/>
      <c r="BE149" s="19"/>
      <c r="BF149" s="19"/>
      <c r="BG149" s="205"/>
    </row>
    <row r="150" spans="1:61" ht="90" customHeight="1" x14ac:dyDescent="0.2">
      <c r="A150" s="642"/>
      <c r="B150" s="100"/>
      <c r="C150" s="188"/>
      <c r="D150" s="31"/>
      <c r="E150" s="186"/>
      <c r="F150" s="2">
        <v>3</v>
      </c>
      <c r="G150" s="144" t="s">
        <v>447</v>
      </c>
      <c r="H150" s="186"/>
      <c r="I150" s="120"/>
      <c r="J150" s="120"/>
      <c r="K150" s="120"/>
      <c r="L150" s="120"/>
      <c r="M150" s="120"/>
      <c r="N150" s="120"/>
      <c r="O150" s="120"/>
      <c r="P150" s="120"/>
      <c r="Q150" s="120"/>
      <c r="R150" s="120"/>
      <c r="S150" s="120"/>
      <c r="T150" s="120"/>
      <c r="U150" s="120"/>
      <c r="V150" s="120"/>
      <c r="W150" s="120"/>
      <c r="X150" s="120"/>
      <c r="Y150" s="120"/>
      <c r="Z150" s="120"/>
      <c r="AA150" s="120"/>
      <c r="AB150" s="120"/>
      <c r="AC150" s="178" t="str">
        <f t="shared" si="41"/>
        <v/>
      </c>
      <c r="AD150" s="179" t="str">
        <f t="shared" si="42"/>
        <v/>
      </c>
      <c r="AE150" s="187" t="str">
        <f>IFERROR(VLOOKUP(CONCATENATE(AC150,AD150),Hoja1!$L$4:$M$28,2,FALSE),"")</f>
        <v/>
      </c>
      <c r="AF150" s="31">
        <v>3</v>
      </c>
      <c r="AG150" s="410" t="s">
        <v>611</v>
      </c>
      <c r="AH150" s="19" t="s">
        <v>38</v>
      </c>
      <c r="AI150" s="402">
        <v>15</v>
      </c>
      <c r="AJ150" s="402">
        <v>15</v>
      </c>
      <c r="AK150" s="402">
        <v>15</v>
      </c>
      <c r="AL150" s="402">
        <v>15</v>
      </c>
      <c r="AM150" s="402">
        <v>15</v>
      </c>
      <c r="AN150" s="402">
        <v>0</v>
      </c>
      <c r="AO150" s="402">
        <v>10</v>
      </c>
      <c r="AP150" s="402">
        <f t="shared" si="39"/>
        <v>85</v>
      </c>
      <c r="AQ150" s="404">
        <v>100</v>
      </c>
      <c r="AR150" s="404">
        <f t="shared" si="40"/>
        <v>92.5</v>
      </c>
      <c r="AS150" s="637"/>
      <c r="AT150" s="633"/>
      <c r="AU150" s="633"/>
      <c r="AV150" s="633"/>
      <c r="AW150" s="633"/>
      <c r="AX150" s="621"/>
      <c r="AY150" s="621"/>
      <c r="AZ150" s="618"/>
      <c r="BA150" s="200"/>
      <c r="BB150" s="19"/>
      <c r="BC150" s="19"/>
      <c r="BD150" s="19"/>
      <c r="BE150" s="19"/>
      <c r="BF150" s="19"/>
      <c r="BG150" s="205"/>
    </row>
    <row r="151" spans="1:61" ht="54" customHeight="1" x14ac:dyDescent="0.2">
      <c r="A151" s="641" t="s">
        <v>113</v>
      </c>
      <c r="B151" s="19" t="s">
        <v>184</v>
      </c>
      <c r="C151" s="464" t="s">
        <v>403</v>
      </c>
      <c r="D151" s="31">
        <v>6</v>
      </c>
      <c r="E151" s="219" t="s">
        <v>62</v>
      </c>
      <c r="F151" s="26">
        <v>1</v>
      </c>
      <c r="G151" s="144" t="s">
        <v>691</v>
      </c>
      <c r="H151" s="9" t="s">
        <v>622</v>
      </c>
      <c r="I151" s="120">
        <v>4</v>
      </c>
      <c r="J151" s="120">
        <v>4</v>
      </c>
      <c r="K151" s="120">
        <v>4</v>
      </c>
      <c r="L151" s="120"/>
      <c r="M151" s="120"/>
      <c r="N151" s="120"/>
      <c r="O151" s="120"/>
      <c r="P151" s="120"/>
      <c r="Q151" s="120"/>
      <c r="R151" s="120"/>
      <c r="S151" s="120">
        <v>4</v>
      </c>
      <c r="T151" s="120">
        <v>4</v>
      </c>
      <c r="U151" s="120">
        <v>4</v>
      </c>
      <c r="V151" s="120"/>
      <c r="W151" s="120"/>
      <c r="X151" s="120"/>
      <c r="Y151" s="120"/>
      <c r="Z151" s="120"/>
      <c r="AA151" s="120"/>
      <c r="AB151" s="120"/>
      <c r="AC151" s="178">
        <f t="shared" si="41"/>
        <v>4</v>
      </c>
      <c r="AD151" s="179">
        <f t="shared" si="42"/>
        <v>4</v>
      </c>
      <c r="AE151" s="187" t="str">
        <f>IFERROR(VLOOKUP(CONCATENATE(AC151,AD151),Hoja1!$L$4:$M$28,2,FALSE),"")</f>
        <v>Extremo</v>
      </c>
      <c r="AF151" s="31">
        <v>1</v>
      </c>
      <c r="AG151" s="410" t="s">
        <v>611</v>
      </c>
      <c r="AH151" s="19" t="s">
        <v>38</v>
      </c>
      <c r="AI151" s="402">
        <v>15</v>
      </c>
      <c r="AJ151" s="402">
        <v>15</v>
      </c>
      <c r="AK151" s="402">
        <v>15</v>
      </c>
      <c r="AL151" s="402">
        <v>15</v>
      </c>
      <c r="AM151" s="402">
        <v>15</v>
      </c>
      <c r="AN151" s="402">
        <v>0</v>
      </c>
      <c r="AO151" s="402">
        <v>10</v>
      </c>
      <c r="AP151" s="402">
        <f t="shared" si="39"/>
        <v>85</v>
      </c>
      <c r="AQ151" s="404">
        <v>100</v>
      </c>
      <c r="AR151" s="404">
        <f t="shared" si="40"/>
        <v>92.5</v>
      </c>
      <c r="AS151" s="634">
        <f>AVERAGE(AR151:AR154)</f>
        <v>90</v>
      </c>
      <c r="AT151" s="633" t="s">
        <v>346</v>
      </c>
      <c r="AU151" s="633" t="s">
        <v>346</v>
      </c>
      <c r="AV151" s="633">
        <v>1</v>
      </c>
      <c r="AW151" s="633">
        <v>1</v>
      </c>
      <c r="AX151" s="619">
        <f t="shared" si="44"/>
        <v>3</v>
      </c>
      <c r="AY151" s="619">
        <f t="shared" si="45"/>
        <v>3</v>
      </c>
      <c r="AZ151" s="616" t="str">
        <f>+IFERROR(VLOOKUP(CONCATENATE(AX151,AY151),Hoja1!$L$4:$M$28,2,FALSE),"")</f>
        <v>Alto</v>
      </c>
      <c r="BA151" s="200"/>
      <c r="BB151" s="19"/>
      <c r="BC151" s="19"/>
      <c r="BD151" s="19"/>
      <c r="BE151" s="19"/>
      <c r="BF151" s="19"/>
      <c r="BG151" s="205"/>
    </row>
    <row r="152" spans="1:61" ht="51" customHeight="1" x14ac:dyDescent="0.2">
      <c r="A152" s="642"/>
      <c r="B152" s="100"/>
      <c r="C152" s="188"/>
      <c r="D152" s="31"/>
      <c r="E152" s="189"/>
      <c r="F152" s="26">
        <v>2</v>
      </c>
      <c r="G152" s="9" t="s">
        <v>771</v>
      </c>
      <c r="H152" s="29"/>
      <c r="I152" s="120"/>
      <c r="J152" s="120"/>
      <c r="K152" s="120"/>
      <c r="L152" s="120"/>
      <c r="M152" s="120"/>
      <c r="N152" s="120"/>
      <c r="O152" s="120"/>
      <c r="P152" s="120"/>
      <c r="Q152" s="120"/>
      <c r="R152" s="120"/>
      <c r="S152" s="120"/>
      <c r="T152" s="120"/>
      <c r="U152" s="120"/>
      <c r="V152" s="120"/>
      <c r="W152" s="120"/>
      <c r="X152" s="120"/>
      <c r="Y152" s="120"/>
      <c r="Z152" s="120"/>
      <c r="AA152" s="120"/>
      <c r="AB152" s="120"/>
      <c r="AC152" s="178" t="str">
        <f t="shared" si="41"/>
        <v/>
      </c>
      <c r="AD152" s="179" t="str">
        <f t="shared" si="42"/>
        <v/>
      </c>
      <c r="AE152" s="187" t="str">
        <f>IFERROR(VLOOKUP(CONCATENATE(AC152,AD152),Hoja1!$L$4:$M$28,2,FALSE),"")</f>
        <v/>
      </c>
      <c r="AF152" s="31">
        <v>2</v>
      </c>
      <c r="AG152" s="413" t="s">
        <v>682</v>
      </c>
      <c r="AH152" s="19" t="s">
        <v>38</v>
      </c>
      <c r="AI152" s="180">
        <v>15</v>
      </c>
      <c r="AJ152" s="180">
        <v>15</v>
      </c>
      <c r="AK152" s="180">
        <v>15</v>
      </c>
      <c r="AL152" s="180">
        <v>15</v>
      </c>
      <c r="AM152" s="180">
        <v>15</v>
      </c>
      <c r="AN152" s="180">
        <v>0</v>
      </c>
      <c r="AO152" s="180">
        <v>10</v>
      </c>
      <c r="AP152" s="402">
        <f t="shared" si="39"/>
        <v>85</v>
      </c>
      <c r="AQ152" s="404">
        <v>50</v>
      </c>
      <c r="AR152" s="404">
        <f t="shared" si="40"/>
        <v>67.5</v>
      </c>
      <c r="AS152" s="635"/>
      <c r="AT152" s="633"/>
      <c r="AU152" s="633"/>
      <c r="AV152" s="633"/>
      <c r="AW152" s="633"/>
      <c r="AX152" s="620"/>
      <c r="AY152" s="620"/>
      <c r="AZ152" s="617"/>
      <c r="BA152" s="200"/>
      <c r="BB152" s="19"/>
      <c r="BC152" s="19"/>
      <c r="BD152" s="19"/>
      <c r="BE152" s="19"/>
      <c r="BF152" s="19"/>
      <c r="BG152" s="205"/>
    </row>
    <row r="153" spans="1:61" ht="51.75" customHeight="1" x14ac:dyDescent="0.2">
      <c r="A153" s="642"/>
      <c r="B153" s="100"/>
      <c r="C153" s="188"/>
      <c r="D153" s="31"/>
      <c r="E153" s="189"/>
      <c r="F153" s="26">
        <v>3</v>
      </c>
      <c r="G153" s="9" t="s">
        <v>621</v>
      </c>
      <c r="H153" s="29"/>
      <c r="I153" s="120"/>
      <c r="J153" s="120"/>
      <c r="K153" s="120"/>
      <c r="L153" s="120"/>
      <c r="M153" s="120"/>
      <c r="N153" s="120"/>
      <c r="O153" s="120"/>
      <c r="P153" s="120"/>
      <c r="Q153" s="120"/>
      <c r="R153" s="120"/>
      <c r="S153" s="120"/>
      <c r="T153" s="120"/>
      <c r="U153" s="120"/>
      <c r="V153" s="120"/>
      <c r="W153" s="120"/>
      <c r="X153" s="120"/>
      <c r="Y153" s="120"/>
      <c r="Z153" s="120"/>
      <c r="AA153" s="120"/>
      <c r="AB153" s="120"/>
      <c r="AC153" s="178" t="str">
        <f t="shared" si="41"/>
        <v/>
      </c>
      <c r="AD153" s="179" t="str">
        <f t="shared" si="42"/>
        <v/>
      </c>
      <c r="AE153" s="187" t="str">
        <f>IFERROR(VLOOKUP(CONCATENATE(AC153,AD153),Hoja1!$L$4:$M$28,2,FALSE),"")</f>
        <v/>
      </c>
      <c r="AF153" s="31">
        <v>3</v>
      </c>
      <c r="AG153" s="411" t="s">
        <v>683</v>
      </c>
      <c r="AH153" s="19" t="s">
        <v>38</v>
      </c>
      <c r="AI153" s="180">
        <v>15</v>
      </c>
      <c r="AJ153" s="180">
        <v>15</v>
      </c>
      <c r="AK153" s="180">
        <v>15</v>
      </c>
      <c r="AL153" s="180">
        <v>15</v>
      </c>
      <c r="AM153" s="180">
        <v>15</v>
      </c>
      <c r="AN153" s="180">
        <v>15</v>
      </c>
      <c r="AO153" s="180">
        <v>10</v>
      </c>
      <c r="AP153" s="402">
        <f t="shared" si="39"/>
        <v>100</v>
      </c>
      <c r="AQ153" s="404">
        <v>100</v>
      </c>
      <c r="AR153" s="404">
        <f t="shared" si="40"/>
        <v>100</v>
      </c>
      <c r="AS153" s="635"/>
      <c r="AT153" s="633"/>
      <c r="AU153" s="633"/>
      <c r="AV153" s="633"/>
      <c r="AW153" s="633"/>
      <c r="AX153" s="620"/>
      <c r="AY153" s="620"/>
      <c r="AZ153" s="617"/>
      <c r="BA153" s="200"/>
      <c r="BB153" s="19"/>
      <c r="BC153" s="19"/>
      <c r="BD153" s="19"/>
      <c r="BE153" s="19"/>
      <c r="BF153" s="19"/>
      <c r="BG153" s="205"/>
    </row>
    <row r="154" spans="1:61" ht="55.5" customHeight="1" x14ac:dyDescent="0.2">
      <c r="A154" s="642"/>
      <c r="B154" s="100"/>
      <c r="C154" s="188"/>
      <c r="D154" s="31"/>
      <c r="E154" s="189"/>
      <c r="F154" s="26">
        <v>4</v>
      </c>
      <c r="G154" s="9" t="s">
        <v>772</v>
      </c>
      <c r="H154" s="29"/>
      <c r="I154" s="120"/>
      <c r="J154" s="120"/>
      <c r="K154" s="120"/>
      <c r="L154" s="120"/>
      <c r="M154" s="120"/>
      <c r="N154" s="120"/>
      <c r="O154" s="120"/>
      <c r="P154" s="120"/>
      <c r="Q154" s="120"/>
      <c r="R154" s="120"/>
      <c r="S154" s="120"/>
      <c r="T154" s="120"/>
      <c r="U154" s="120"/>
      <c r="V154" s="120"/>
      <c r="W154" s="120"/>
      <c r="X154" s="120"/>
      <c r="Y154" s="120"/>
      <c r="Z154" s="120"/>
      <c r="AA154" s="120"/>
      <c r="AB154" s="120"/>
      <c r="AC154" s="178" t="str">
        <f t="shared" si="41"/>
        <v/>
      </c>
      <c r="AD154" s="179" t="str">
        <f t="shared" si="42"/>
        <v/>
      </c>
      <c r="AE154" s="187" t="str">
        <f>IFERROR(VLOOKUP(CONCATENATE(AC154,AD154),Hoja1!$L$4:$M$28,2,FALSE),"")</f>
        <v/>
      </c>
      <c r="AF154" s="31">
        <v>4</v>
      </c>
      <c r="AG154" s="29" t="s">
        <v>684</v>
      </c>
      <c r="AH154" s="19" t="s">
        <v>38</v>
      </c>
      <c r="AI154" s="180">
        <v>15</v>
      </c>
      <c r="AJ154" s="180">
        <v>15</v>
      </c>
      <c r="AK154" s="180">
        <v>15</v>
      </c>
      <c r="AL154" s="180">
        <v>15</v>
      </c>
      <c r="AM154" s="180">
        <v>15</v>
      </c>
      <c r="AN154" s="180">
        <v>15</v>
      </c>
      <c r="AO154" s="180">
        <v>10</v>
      </c>
      <c r="AP154" s="402">
        <f t="shared" si="39"/>
        <v>100</v>
      </c>
      <c r="AQ154" s="404">
        <v>100</v>
      </c>
      <c r="AR154" s="404">
        <f t="shared" si="40"/>
        <v>100</v>
      </c>
      <c r="AS154" s="636"/>
      <c r="AT154" s="633"/>
      <c r="AU154" s="633"/>
      <c r="AV154" s="633"/>
      <c r="AW154" s="633"/>
      <c r="AX154" s="621"/>
      <c r="AY154" s="621"/>
      <c r="AZ154" s="618"/>
      <c r="BA154" s="200"/>
      <c r="BB154" s="19"/>
      <c r="BC154" s="19"/>
      <c r="BD154" s="19"/>
      <c r="BE154" s="19"/>
      <c r="BF154" s="19"/>
      <c r="BG154" s="205"/>
    </row>
    <row r="155" spans="1:61" ht="70.5" customHeight="1" x14ac:dyDescent="0.2">
      <c r="A155" s="641" t="s">
        <v>113</v>
      </c>
      <c r="B155" s="19" t="s">
        <v>184</v>
      </c>
      <c r="C155" s="464" t="s">
        <v>404</v>
      </c>
      <c r="D155" s="31">
        <v>7</v>
      </c>
      <c r="E155" s="219" t="s">
        <v>63</v>
      </c>
      <c r="F155" s="26">
        <v>1</v>
      </c>
      <c r="G155" s="144" t="s">
        <v>446</v>
      </c>
      <c r="H155" s="9" t="s">
        <v>56</v>
      </c>
      <c r="I155" s="120">
        <v>4</v>
      </c>
      <c r="J155" s="120">
        <v>4</v>
      </c>
      <c r="K155" s="120">
        <v>4</v>
      </c>
      <c r="L155" s="120"/>
      <c r="M155" s="120"/>
      <c r="N155" s="120"/>
      <c r="O155" s="120"/>
      <c r="P155" s="120"/>
      <c r="Q155" s="120"/>
      <c r="R155" s="120"/>
      <c r="S155" s="120">
        <v>3</v>
      </c>
      <c r="T155" s="120">
        <v>3</v>
      </c>
      <c r="U155" s="120">
        <v>3</v>
      </c>
      <c r="V155" s="120"/>
      <c r="W155" s="120"/>
      <c r="X155" s="120"/>
      <c r="Y155" s="120"/>
      <c r="Z155" s="120"/>
      <c r="AA155" s="120"/>
      <c r="AB155" s="120"/>
      <c r="AC155" s="178">
        <f t="shared" si="41"/>
        <v>4</v>
      </c>
      <c r="AD155" s="179">
        <f t="shared" si="42"/>
        <v>3</v>
      </c>
      <c r="AE155" s="187" t="str">
        <f>IFERROR(VLOOKUP(CONCATENATE(AC155,AD155),Hoja1!$L$4:$M$28,2,FALSE),"")</f>
        <v>Alto</v>
      </c>
      <c r="AF155" s="31">
        <v>1</v>
      </c>
      <c r="AG155" s="239" t="s">
        <v>827</v>
      </c>
      <c r="AH155" s="19" t="s">
        <v>38</v>
      </c>
      <c r="AI155" s="402">
        <v>15</v>
      </c>
      <c r="AJ155" s="402">
        <v>15</v>
      </c>
      <c r="AK155" s="402">
        <v>15</v>
      </c>
      <c r="AL155" s="402">
        <v>15</v>
      </c>
      <c r="AM155" s="402">
        <v>15</v>
      </c>
      <c r="AN155" s="402">
        <v>15</v>
      </c>
      <c r="AO155" s="402">
        <v>5</v>
      </c>
      <c r="AP155" s="402">
        <f t="shared" si="39"/>
        <v>95</v>
      </c>
      <c r="AQ155" s="404">
        <v>100</v>
      </c>
      <c r="AR155" s="404">
        <f t="shared" si="40"/>
        <v>97.5</v>
      </c>
      <c r="AS155" s="634">
        <f t="shared" ref="AS155" si="46">AVERAGE(AR155:AR158)</f>
        <v>97.5</v>
      </c>
      <c r="AT155" s="633" t="s">
        <v>346</v>
      </c>
      <c r="AU155" s="633" t="s">
        <v>346</v>
      </c>
      <c r="AV155" s="630">
        <v>1</v>
      </c>
      <c r="AW155" s="630">
        <v>1</v>
      </c>
      <c r="AX155" s="619">
        <f t="shared" si="44"/>
        <v>3</v>
      </c>
      <c r="AY155" s="619">
        <f t="shared" si="45"/>
        <v>2</v>
      </c>
      <c r="AZ155" s="616" t="str">
        <f>+IFERROR(VLOOKUP(CONCATENATE(AX155,AY155),Hoja1!$L$4:$M$28,2,FALSE),"")</f>
        <v>Moderado</v>
      </c>
      <c r="BA155" s="200"/>
      <c r="BB155" s="19"/>
      <c r="BC155" s="19"/>
      <c r="BD155" s="19"/>
      <c r="BE155" s="19"/>
      <c r="BF155" s="19"/>
      <c r="BG155" s="205"/>
    </row>
    <row r="156" spans="1:61" ht="64.5" customHeight="1" x14ac:dyDescent="0.2">
      <c r="A156" s="642"/>
      <c r="B156" s="100"/>
      <c r="C156" s="188"/>
      <c r="D156" s="31"/>
      <c r="E156" s="186"/>
      <c r="F156" s="2">
        <v>2</v>
      </c>
      <c r="G156" s="144" t="s">
        <v>445</v>
      </c>
      <c r="H156" s="144" t="s">
        <v>685</v>
      </c>
      <c r="I156" s="120"/>
      <c r="J156" s="120"/>
      <c r="K156" s="120"/>
      <c r="L156" s="120"/>
      <c r="M156" s="120"/>
      <c r="N156" s="120"/>
      <c r="O156" s="120"/>
      <c r="P156" s="120"/>
      <c r="Q156" s="120"/>
      <c r="R156" s="120"/>
      <c r="S156" s="120"/>
      <c r="T156" s="120"/>
      <c r="U156" s="120"/>
      <c r="V156" s="120"/>
      <c r="W156" s="120"/>
      <c r="X156" s="120"/>
      <c r="Y156" s="120"/>
      <c r="Z156" s="120"/>
      <c r="AA156" s="120"/>
      <c r="AB156" s="120"/>
      <c r="AC156" s="178" t="str">
        <f t="shared" si="41"/>
        <v/>
      </c>
      <c r="AD156" s="179" t="str">
        <f t="shared" si="42"/>
        <v/>
      </c>
      <c r="AE156" s="187" t="str">
        <f>IFERROR(VLOOKUP(CONCATENATE(AC156,AD156),Hoja1!$L$4:$M$28,2,FALSE),"")</f>
        <v/>
      </c>
      <c r="AF156" s="31">
        <v>2</v>
      </c>
      <c r="AG156" s="29" t="s">
        <v>822</v>
      </c>
      <c r="AH156" s="19" t="s">
        <v>38</v>
      </c>
      <c r="AI156" s="402">
        <v>15</v>
      </c>
      <c r="AJ156" s="402">
        <v>15</v>
      </c>
      <c r="AK156" s="402">
        <v>15</v>
      </c>
      <c r="AL156" s="402">
        <v>15</v>
      </c>
      <c r="AM156" s="402">
        <v>15</v>
      </c>
      <c r="AN156" s="402">
        <v>15</v>
      </c>
      <c r="AO156" s="402">
        <v>10</v>
      </c>
      <c r="AP156" s="402">
        <f t="shared" si="39"/>
        <v>100</v>
      </c>
      <c r="AQ156" s="404">
        <v>100</v>
      </c>
      <c r="AR156" s="404">
        <f t="shared" si="40"/>
        <v>100</v>
      </c>
      <c r="AS156" s="635"/>
      <c r="AT156" s="633"/>
      <c r="AU156" s="633"/>
      <c r="AV156" s="623"/>
      <c r="AW156" s="623"/>
      <c r="AX156" s="620"/>
      <c r="AY156" s="620"/>
      <c r="AZ156" s="617"/>
      <c r="BA156" s="200"/>
      <c r="BB156" s="19"/>
      <c r="BC156" s="19"/>
      <c r="BD156" s="19"/>
      <c r="BE156" s="19"/>
      <c r="BF156" s="19"/>
      <c r="BG156" s="205"/>
    </row>
    <row r="157" spans="1:61" ht="64.5" customHeight="1" x14ac:dyDescent="0.2">
      <c r="A157" s="642"/>
      <c r="B157" s="100"/>
      <c r="C157" s="188"/>
      <c r="D157" s="31"/>
      <c r="E157" s="186"/>
      <c r="F157" s="2">
        <v>3</v>
      </c>
      <c r="G157" s="144" t="s">
        <v>432</v>
      </c>
      <c r="H157" s="186"/>
      <c r="I157" s="120"/>
      <c r="J157" s="120"/>
      <c r="K157" s="120"/>
      <c r="L157" s="120"/>
      <c r="M157" s="120"/>
      <c r="N157" s="120"/>
      <c r="O157" s="120"/>
      <c r="P157" s="120"/>
      <c r="Q157" s="120"/>
      <c r="R157" s="120"/>
      <c r="S157" s="120"/>
      <c r="T157" s="120"/>
      <c r="U157" s="120"/>
      <c r="V157" s="120"/>
      <c r="W157" s="120"/>
      <c r="X157" s="120"/>
      <c r="Y157" s="120"/>
      <c r="Z157" s="120"/>
      <c r="AA157" s="120"/>
      <c r="AB157" s="120"/>
      <c r="AC157" s="178" t="str">
        <f t="shared" si="41"/>
        <v/>
      </c>
      <c r="AD157" s="179" t="str">
        <f t="shared" si="42"/>
        <v/>
      </c>
      <c r="AE157" s="187" t="str">
        <f>IFERROR(VLOOKUP(CONCATENATE(AC157,AD157),Hoja1!$L$4:$M$28,2,FALSE),"")</f>
        <v/>
      </c>
      <c r="AF157" s="31">
        <v>3</v>
      </c>
      <c r="AG157" s="239" t="s">
        <v>686</v>
      </c>
      <c r="AH157" s="19" t="s">
        <v>38</v>
      </c>
      <c r="AI157" s="180">
        <v>15</v>
      </c>
      <c r="AJ157" s="180">
        <v>15</v>
      </c>
      <c r="AK157" s="180">
        <v>15</v>
      </c>
      <c r="AL157" s="180">
        <v>15</v>
      </c>
      <c r="AM157" s="180">
        <v>15</v>
      </c>
      <c r="AN157" s="180">
        <v>15</v>
      </c>
      <c r="AO157" s="180">
        <v>10</v>
      </c>
      <c r="AP157" s="402">
        <f t="shared" si="39"/>
        <v>100</v>
      </c>
      <c r="AQ157" s="404">
        <v>100</v>
      </c>
      <c r="AR157" s="404">
        <f t="shared" si="40"/>
        <v>100</v>
      </c>
      <c r="AS157" s="636"/>
      <c r="AT157" s="633"/>
      <c r="AU157" s="633"/>
      <c r="AV157" s="623"/>
      <c r="AW157" s="623"/>
      <c r="AX157" s="620"/>
      <c r="AY157" s="620"/>
      <c r="AZ157" s="618"/>
      <c r="BA157" s="200"/>
      <c r="BB157" s="19"/>
      <c r="BC157" s="19"/>
      <c r="BD157" s="19"/>
      <c r="BE157" s="19"/>
      <c r="BF157" s="19"/>
      <c r="BG157" s="205"/>
    </row>
    <row r="158" spans="1:61" ht="51.75" customHeight="1" x14ac:dyDescent="0.2">
      <c r="A158" s="641" t="s">
        <v>113</v>
      </c>
      <c r="B158" s="19" t="s">
        <v>184</v>
      </c>
      <c r="C158" s="464" t="s">
        <v>405</v>
      </c>
      <c r="D158" s="31">
        <v>8</v>
      </c>
      <c r="E158" s="219" t="s">
        <v>64</v>
      </c>
      <c r="F158" s="26">
        <v>1</v>
      </c>
      <c r="G158" s="144" t="s">
        <v>680</v>
      </c>
      <c r="H158" s="9" t="s">
        <v>65</v>
      </c>
      <c r="I158" s="120">
        <v>1</v>
      </c>
      <c r="J158" s="120">
        <v>1</v>
      </c>
      <c r="K158" s="120">
        <v>1</v>
      </c>
      <c r="L158" s="120"/>
      <c r="M158" s="120"/>
      <c r="N158" s="120"/>
      <c r="O158" s="120"/>
      <c r="P158" s="120"/>
      <c r="Q158" s="120"/>
      <c r="R158" s="120"/>
      <c r="S158" s="120">
        <v>4</v>
      </c>
      <c r="T158" s="120">
        <v>4</v>
      </c>
      <c r="U158" s="120">
        <v>4</v>
      </c>
      <c r="V158" s="120"/>
      <c r="W158" s="120"/>
      <c r="X158" s="120"/>
      <c r="Y158" s="120"/>
      <c r="Z158" s="120"/>
      <c r="AA158" s="120"/>
      <c r="AB158" s="120"/>
      <c r="AC158" s="178">
        <f t="shared" si="41"/>
        <v>1</v>
      </c>
      <c r="AD158" s="179">
        <f t="shared" si="42"/>
        <v>4</v>
      </c>
      <c r="AE158" s="187" t="str">
        <f>IFERROR(VLOOKUP(CONCATENATE(AC158,AD158),Hoja1!$L$4:$M$28,2,FALSE),"")</f>
        <v>Alto</v>
      </c>
      <c r="AF158" s="31">
        <v>1</v>
      </c>
      <c r="AG158" s="414" t="s">
        <v>828</v>
      </c>
      <c r="AH158" s="19" t="s">
        <v>38</v>
      </c>
      <c r="AI158" s="402">
        <v>15</v>
      </c>
      <c r="AJ158" s="402">
        <v>15</v>
      </c>
      <c r="AK158" s="402">
        <v>15</v>
      </c>
      <c r="AL158" s="402">
        <v>15</v>
      </c>
      <c r="AM158" s="402">
        <v>15</v>
      </c>
      <c r="AN158" s="402">
        <v>0</v>
      </c>
      <c r="AO158" s="402">
        <v>10</v>
      </c>
      <c r="AP158" s="402">
        <f t="shared" si="39"/>
        <v>85</v>
      </c>
      <c r="AQ158" s="404">
        <v>100</v>
      </c>
      <c r="AR158" s="404">
        <f t="shared" si="40"/>
        <v>92.5</v>
      </c>
      <c r="AS158" s="637">
        <f>AVERAGE(AR158:AR162)</f>
        <v>96</v>
      </c>
      <c r="AT158" s="633" t="s">
        <v>347</v>
      </c>
      <c r="AU158" s="633" t="s">
        <v>346</v>
      </c>
      <c r="AV158" s="633">
        <v>0</v>
      </c>
      <c r="AW158" s="633">
        <v>1</v>
      </c>
      <c r="AX158" s="619">
        <f t="shared" si="44"/>
        <v>1</v>
      </c>
      <c r="AY158" s="619">
        <f t="shared" si="45"/>
        <v>3</v>
      </c>
      <c r="AZ158" s="616" t="str">
        <f>+IFERROR(VLOOKUP(CONCATENATE(AX158,AY158),Hoja1!$L$4:$M$28,2,FALSE),"")</f>
        <v>Moderado</v>
      </c>
      <c r="BA158" s="200"/>
      <c r="BB158" s="19"/>
      <c r="BC158" s="19"/>
      <c r="BD158" s="19"/>
      <c r="BE158" s="19"/>
      <c r="BF158" s="19"/>
      <c r="BG158" s="205"/>
    </row>
    <row r="159" spans="1:61" ht="78" customHeight="1" x14ac:dyDescent="0.2">
      <c r="A159" s="642"/>
      <c r="B159" s="100"/>
      <c r="C159" s="188"/>
      <c r="D159" s="31"/>
      <c r="E159" s="144"/>
      <c r="F159" s="2">
        <v>2</v>
      </c>
      <c r="G159" s="144" t="s">
        <v>773</v>
      </c>
      <c r="H159" s="189"/>
      <c r="I159" s="120"/>
      <c r="J159" s="120"/>
      <c r="K159" s="120"/>
      <c r="L159" s="120"/>
      <c r="M159" s="120"/>
      <c r="N159" s="120"/>
      <c r="O159" s="120"/>
      <c r="P159" s="120"/>
      <c r="Q159" s="120"/>
      <c r="R159" s="120"/>
      <c r="S159" s="120"/>
      <c r="T159" s="120"/>
      <c r="U159" s="120"/>
      <c r="V159" s="120"/>
      <c r="W159" s="120"/>
      <c r="X159" s="120"/>
      <c r="Y159" s="120"/>
      <c r="Z159" s="120"/>
      <c r="AA159" s="120"/>
      <c r="AB159" s="120"/>
      <c r="AC159" s="178" t="str">
        <f t="shared" si="41"/>
        <v/>
      </c>
      <c r="AD159" s="179" t="str">
        <f t="shared" si="42"/>
        <v/>
      </c>
      <c r="AE159" s="187" t="str">
        <f>IFERROR(VLOOKUP(CONCATENATE(AC159,AD159),Hoja1!$L$4:$M$28,2,FALSE),"")</f>
        <v/>
      </c>
      <c r="AF159" s="31">
        <v>2</v>
      </c>
      <c r="AG159" s="239" t="s">
        <v>827</v>
      </c>
      <c r="AH159" s="19" t="s">
        <v>38</v>
      </c>
      <c r="AI159" s="402">
        <v>15</v>
      </c>
      <c r="AJ159" s="402">
        <v>15</v>
      </c>
      <c r="AK159" s="402">
        <v>15</v>
      </c>
      <c r="AL159" s="402">
        <v>15</v>
      </c>
      <c r="AM159" s="402">
        <v>15</v>
      </c>
      <c r="AN159" s="402">
        <v>15</v>
      </c>
      <c r="AO159" s="402">
        <v>5</v>
      </c>
      <c r="AP159" s="402">
        <f t="shared" si="39"/>
        <v>95</v>
      </c>
      <c r="AQ159" s="404">
        <v>100</v>
      </c>
      <c r="AR159" s="404">
        <f t="shared" si="40"/>
        <v>97.5</v>
      </c>
      <c r="AS159" s="637"/>
      <c r="AT159" s="633"/>
      <c r="AU159" s="633"/>
      <c r="AV159" s="633"/>
      <c r="AW159" s="633"/>
      <c r="AX159" s="620"/>
      <c r="AY159" s="620"/>
      <c r="AZ159" s="617"/>
      <c r="BA159" s="200"/>
      <c r="BB159" s="19"/>
      <c r="BC159" s="19"/>
      <c r="BD159" s="19"/>
      <c r="BE159" s="19"/>
      <c r="BF159" s="19"/>
      <c r="BG159" s="205"/>
    </row>
    <row r="160" spans="1:61" ht="90" customHeight="1" x14ac:dyDescent="0.2">
      <c r="A160" s="642"/>
      <c r="B160" s="100"/>
      <c r="C160" s="188"/>
      <c r="D160" s="31"/>
      <c r="E160" s="189"/>
      <c r="F160" s="2">
        <v>3</v>
      </c>
      <c r="G160" s="144" t="s">
        <v>444</v>
      </c>
      <c r="H160" s="189"/>
      <c r="I160" s="120"/>
      <c r="J160" s="120"/>
      <c r="K160" s="120"/>
      <c r="L160" s="120"/>
      <c r="M160" s="120"/>
      <c r="N160" s="120"/>
      <c r="O160" s="120"/>
      <c r="P160" s="120"/>
      <c r="Q160" s="120"/>
      <c r="R160" s="120"/>
      <c r="S160" s="120"/>
      <c r="T160" s="120"/>
      <c r="U160" s="120"/>
      <c r="V160" s="120"/>
      <c r="W160" s="120"/>
      <c r="X160" s="120"/>
      <c r="Y160" s="120"/>
      <c r="Z160" s="120"/>
      <c r="AA160" s="120"/>
      <c r="AB160" s="120"/>
      <c r="AC160" s="178" t="str">
        <f t="shared" si="41"/>
        <v/>
      </c>
      <c r="AD160" s="179" t="str">
        <f t="shared" si="42"/>
        <v/>
      </c>
      <c r="AE160" s="187" t="str">
        <f>IFERROR(VLOOKUP(CONCATENATE(AC160,AD160),Hoja1!$L$4:$M$28,2,FALSE),"")</f>
        <v/>
      </c>
      <c r="AF160" s="31">
        <v>3</v>
      </c>
      <c r="AG160" s="411" t="s">
        <v>823</v>
      </c>
      <c r="AH160" s="19" t="s">
        <v>462</v>
      </c>
      <c r="AI160" s="402">
        <v>15</v>
      </c>
      <c r="AJ160" s="402">
        <v>15</v>
      </c>
      <c r="AK160" s="402">
        <v>15</v>
      </c>
      <c r="AL160" s="402">
        <v>10</v>
      </c>
      <c r="AM160" s="402">
        <v>15</v>
      </c>
      <c r="AN160" s="402">
        <v>15</v>
      </c>
      <c r="AO160" s="402">
        <v>10</v>
      </c>
      <c r="AP160" s="402">
        <f t="shared" si="39"/>
        <v>95</v>
      </c>
      <c r="AQ160" s="404">
        <v>100</v>
      </c>
      <c r="AR160" s="404">
        <f t="shared" si="40"/>
        <v>97.5</v>
      </c>
      <c r="AS160" s="637"/>
      <c r="AT160" s="633"/>
      <c r="AU160" s="633"/>
      <c r="AV160" s="633"/>
      <c r="AW160" s="633"/>
      <c r="AX160" s="620"/>
      <c r="AY160" s="620"/>
      <c r="AZ160" s="617"/>
      <c r="BA160" s="200"/>
      <c r="BB160" s="19"/>
      <c r="BC160" s="19"/>
      <c r="BD160" s="19"/>
      <c r="BE160" s="19"/>
      <c r="BF160" s="19"/>
      <c r="BG160" s="205"/>
    </row>
    <row r="161" spans="1:61" ht="64.5" customHeight="1" x14ac:dyDescent="0.2">
      <c r="A161" s="642"/>
      <c r="B161" s="100"/>
      <c r="C161" s="188"/>
      <c r="D161" s="31"/>
      <c r="E161" s="189"/>
      <c r="F161" s="2">
        <v>4</v>
      </c>
      <c r="G161" s="144" t="s">
        <v>443</v>
      </c>
      <c r="H161" s="189"/>
      <c r="I161" s="120"/>
      <c r="J161" s="120"/>
      <c r="K161" s="120"/>
      <c r="L161" s="120"/>
      <c r="M161" s="120"/>
      <c r="N161" s="120"/>
      <c r="O161" s="120"/>
      <c r="P161" s="120"/>
      <c r="Q161" s="120"/>
      <c r="R161" s="120"/>
      <c r="S161" s="120"/>
      <c r="T161" s="120"/>
      <c r="U161" s="120"/>
      <c r="V161" s="120"/>
      <c r="W161" s="120"/>
      <c r="X161" s="120"/>
      <c r="Y161" s="120"/>
      <c r="Z161" s="120"/>
      <c r="AA161" s="120"/>
      <c r="AB161" s="120"/>
      <c r="AC161" s="178" t="str">
        <f t="shared" si="41"/>
        <v/>
      </c>
      <c r="AD161" s="179" t="str">
        <f t="shared" si="42"/>
        <v/>
      </c>
      <c r="AE161" s="187" t="str">
        <f>IFERROR(VLOOKUP(CONCATENATE(AC161,AD161),Hoja1!$L$4:$M$28,2,FALSE),"")</f>
        <v/>
      </c>
      <c r="AF161" s="31">
        <v>4</v>
      </c>
      <c r="AG161" s="410" t="s">
        <v>687</v>
      </c>
      <c r="AH161" s="19" t="s">
        <v>38</v>
      </c>
      <c r="AI161" s="180">
        <v>15</v>
      </c>
      <c r="AJ161" s="180">
        <v>15</v>
      </c>
      <c r="AK161" s="180">
        <v>15</v>
      </c>
      <c r="AL161" s="180">
        <v>15</v>
      </c>
      <c r="AM161" s="180">
        <v>15</v>
      </c>
      <c r="AN161" s="180">
        <v>15</v>
      </c>
      <c r="AO161" s="180">
        <v>10</v>
      </c>
      <c r="AP161" s="402">
        <f t="shared" si="39"/>
        <v>100</v>
      </c>
      <c r="AQ161" s="404">
        <v>100</v>
      </c>
      <c r="AR161" s="404">
        <f t="shared" si="40"/>
        <v>100</v>
      </c>
      <c r="AS161" s="637"/>
      <c r="AT161" s="633"/>
      <c r="AU161" s="633"/>
      <c r="AV161" s="633"/>
      <c r="AW161" s="633"/>
      <c r="AX161" s="620"/>
      <c r="AY161" s="620"/>
      <c r="AZ161" s="617"/>
      <c r="BA161" s="200"/>
      <c r="BB161" s="19"/>
      <c r="BC161" s="19"/>
      <c r="BD161" s="19"/>
      <c r="BE161" s="19"/>
      <c r="BF161" s="19"/>
      <c r="BG161" s="205"/>
    </row>
    <row r="162" spans="1:61" ht="90" customHeight="1" x14ac:dyDescent="0.2">
      <c r="A162" s="643"/>
      <c r="B162" s="100"/>
      <c r="C162" s="188"/>
      <c r="D162" s="31"/>
      <c r="E162" s="29"/>
      <c r="F162" s="2">
        <v>5</v>
      </c>
      <c r="G162" s="144" t="s">
        <v>442</v>
      </c>
      <c r="H162" s="189"/>
      <c r="I162" s="120"/>
      <c r="J162" s="120"/>
      <c r="K162" s="120"/>
      <c r="L162" s="120"/>
      <c r="M162" s="120"/>
      <c r="N162" s="120"/>
      <c r="O162" s="120"/>
      <c r="P162" s="120"/>
      <c r="Q162" s="120"/>
      <c r="R162" s="120"/>
      <c r="S162" s="120"/>
      <c r="T162" s="120"/>
      <c r="U162" s="120"/>
      <c r="V162" s="120"/>
      <c r="W162" s="120"/>
      <c r="X162" s="120"/>
      <c r="Y162" s="120"/>
      <c r="Z162" s="120"/>
      <c r="AA162" s="120"/>
      <c r="AB162" s="120"/>
      <c r="AC162" s="178" t="str">
        <f t="shared" si="41"/>
        <v/>
      </c>
      <c r="AD162" s="179" t="str">
        <f t="shared" si="42"/>
        <v/>
      </c>
      <c r="AE162" s="187" t="str">
        <f>IFERROR(VLOOKUP(CONCATENATE(AC162,AD162),Hoja1!$L$4:$M$28,2,FALSE),"")</f>
        <v/>
      </c>
      <c r="AF162" s="31">
        <v>5</v>
      </c>
      <c r="AG162" s="413" t="s">
        <v>679</v>
      </c>
      <c r="AH162" s="19" t="s">
        <v>38</v>
      </c>
      <c r="AI162" s="402">
        <v>15</v>
      </c>
      <c r="AJ162" s="402">
        <v>15</v>
      </c>
      <c r="AK162" s="402">
        <v>15</v>
      </c>
      <c r="AL162" s="402">
        <v>15</v>
      </c>
      <c r="AM162" s="402">
        <v>15</v>
      </c>
      <c r="AN162" s="402">
        <v>0</v>
      </c>
      <c r="AO162" s="402">
        <v>10</v>
      </c>
      <c r="AP162" s="402">
        <f t="shared" si="39"/>
        <v>85</v>
      </c>
      <c r="AQ162" s="404">
        <v>100</v>
      </c>
      <c r="AR162" s="404">
        <f t="shared" si="40"/>
        <v>92.5</v>
      </c>
      <c r="AS162" s="637"/>
      <c r="AT162" s="633"/>
      <c r="AU162" s="633"/>
      <c r="AV162" s="633"/>
      <c r="AW162" s="633"/>
      <c r="AX162" s="621"/>
      <c r="AY162" s="621"/>
      <c r="AZ162" s="618"/>
      <c r="BA162" s="200"/>
      <c r="BB162" s="19"/>
      <c r="BC162" s="19"/>
      <c r="BD162" s="19"/>
      <c r="BE162" s="19"/>
      <c r="BF162" s="19"/>
      <c r="BG162" s="205"/>
    </row>
    <row r="163" spans="1:61" ht="64.5" customHeight="1" x14ac:dyDescent="0.2">
      <c r="A163" s="641" t="s">
        <v>113</v>
      </c>
      <c r="B163" s="19" t="s">
        <v>184</v>
      </c>
      <c r="C163" s="464" t="s">
        <v>406</v>
      </c>
      <c r="D163" s="31">
        <v>9</v>
      </c>
      <c r="E163" s="219" t="s">
        <v>688</v>
      </c>
      <c r="F163" s="26">
        <v>1</v>
      </c>
      <c r="G163" s="144" t="s">
        <v>680</v>
      </c>
      <c r="H163" s="9" t="s">
        <v>65</v>
      </c>
      <c r="I163" s="120">
        <v>1</v>
      </c>
      <c r="J163" s="120">
        <v>1</v>
      </c>
      <c r="K163" s="120">
        <v>1</v>
      </c>
      <c r="L163" s="120"/>
      <c r="M163" s="120"/>
      <c r="N163" s="120"/>
      <c r="O163" s="120"/>
      <c r="P163" s="120"/>
      <c r="Q163" s="120"/>
      <c r="R163" s="120"/>
      <c r="S163" s="120">
        <v>4</v>
      </c>
      <c r="T163" s="120">
        <v>4</v>
      </c>
      <c r="U163" s="120">
        <v>4</v>
      </c>
      <c r="V163" s="120"/>
      <c r="W163" s="120"/>
      <c r="X163" s="120"/>
      <c r="Y163" s="120"/>
      <c r="Z163" s="120"/>
      <c r="AA163" s="120"/>
      <c r="AB163" s="120"/>
      <c r="AC163" s="178">
        <f t="shared" ref="AC163" si="47">IFERROR(ROUND(AVERAGE(I163:R163),0),"")</f>
        <v>1</v>
      </c>
      <c r="AD163" s="179">
        <f t="shared" ref="AD163" si="48">IFERROR(ROUND(AVERAGE(S163:AB163),0),"")</f>
        <v>4</v>
      </c>
      <c r="AE163" s="335" t="str">
        <f>IFERROR(VLOOKUP(CONCATENATE(AC163,AD163),Hoja1!$L$4:$M$28,2,FALSE),"")</f>
        <v>Alto</v>
      </c>
      <c r="AF163" s="31">
        <v>1</v>
      </c>
      <c r="AG163" s="414" t="s">
        <v>828</v>
      </c>
      <c r="AH163" s="19" t="s">
        <v>38</v>
      </c>
      <c r="AI163" s="402">
        <v>15</v>
      </c>
      <c r="AJ163" s="402">
        <v>15</v>
      </c>
      <c r="AK163" s="402">
        <v>15</v>
      </c>
      <c r="AL163" s="402">
        <v>15</v>
      </c>
      <c r="AM163" s="402">
        <v>15</v>
      </c>
      <c r="AN163" s="402">
        <v>0</v>
      </c>
      <c r="AO163" s="402">
        <v>10</v>
      </c>
      <c r="AP163" s="402">
        <f t="shared" si="39"/>
        <v>85</v>
      </c>
      <c r="AQ163" s="404">
        <v>100</v>
      </c>
      <c r="AR163" s="404">
        <f t="shared" si="40"/>
        <v>92.5</v>
      </c>
      <c r="AS163" s="637">
        <f>AVERAGE(AR163:AR164)</f>
        <v>96.25</v>
      </c>
      <c r="AT163" s="633" t="s">
        <v>347</v>
      </c>
      <c r="AU163" s="633" t="s">
        <v>346</v>
      </c>
      <c r="AV163" s="633">
        <v>0</v>
      </c>
      <c r="AW163" s="633">
        <v>1</v>
      </c>
      <c r="AX163" s="619">
        <f t="shared" si="44"/>
        <v>1</v>
      </c>
      <c r="AY163" s="619">
        <f t="shared" si="45"/>
        <v>3</v>
      </c>
      <c r="AZ163" s="616" t="str">
        <f>+IFERROR(VLOOKUP(CONCATENATE(AX163,AY163),Hoja1!$L$4:$M$28,2,FALSE),"")</f>
        <v>Moderado</v>
      </c>
      <c r="BA163" s="200"/>
      <c r="BB163" s="19"/>
      <c r="BC163" s="19"/>
      <c r="BD163" s="19"/>
      <c r="BE163" s="19"/>
      <c r="BF163" s="19"/>
      <c r="BG163" s="205"/>
    </row>
    <row r="164" spans="1:61" ht="102.75" customHeight="1" x14ac:dyDescent="0.2">
      <c r="A164" s="642"/>
      <c r="B164" s="100"/>
      <c r="D164" s="31"/>
      <c r="E164" s="186"/>
      <c r="F164" s="2">
        <v>2</v>
      </c>
      <c r="G164" s="144" t="s">
        <v>441</v>
      </c>
      <c r="H164" s="312" t="s">
        <v>685</v>
      </c>
      <c r="I164" s="120"/>
      <c r="J164" s="120"/>
      <c r="K164" s="120"/>
      <c r="L164" s="120"/>
      <c r="M164" s="120"/>
      <c r="N164" s="120"/>
      <c r="O164" s="120"/>
      <c r="P164" s="120"/>
      <c r="Q164" s="120"/>
      <c r="R164" s="120"/>
      <c r="S164" s="120"/>
      <c r="T164" s="120"/>
      <c r="U164" s="120"/>
      <c r="V164" s="120"/>
      <c r="W164" s="120"/>
      <c r="X164" s="120"/>
      <c r="Y164" s="120"/>
      <c r="Z164" s="120"/>
      <c r="AA164" s="120"/>
      <c r="AB164" s="120"/>
      <c r="AC164" s="178" t="str">
        <f t="shared" si="41"/>
        <v/>
      </c>
      <c r="AD164" s="179" t="str">
        <f t="shared" si="42"/>
        <v/>
      </c>
      <c r="AE164" s="187" t="str">
        <f>IFERROR(VLOOKUP(CONCATENATE(AC164,AD164),Hoja1!$L$4:$M$28,2,FALSE),"")</f>
        <v/>
      </c>
      <c r="AF164" s="31">
        <v>2</v>
      </c>
      <c r="AG164" s="413" t="s">
        <v>689</v>
      </c>
      <c r="AH164" s="19" t="s">
        <v>38</v>
      </c>
      <c r="AI164" s="180">
        <v>15</v>
      </c>
      <c r="AJ164" s="180">
        <v>15</v>
      </c>
      <c r="AK164" s="180">
        <v>15</v>
      </c>
      <c r="AL164" s="180">
        <v>15</v>
      </c>
      <c r="AM164" s="180">
        <v>15</v>
      </c>
      <c r="AN164" s="180">
        <v>15</v>
      </c>
      <c r="AO164" s="180">
        <v>10</v>
      </c>
      <c r="AP164" s="402">
        <f t="shared" si="39"/>
        <v>100</v>
      </c>
      <c r="AQ164" s="404">
        <v>100</v>
      </c>
      <c r="AR164" s="404">
        <f t="shared" si="40"/>
        <v>100</v>
      </c>
      <c r="AS164" s="637"/>
      <c r="AT164" s="633"/>
      <c r="AU164" s="633"/>
      <c r="AV164" s="633"/>
      <c r="AW164" s="633"/>
      <c r="AX164" s="621"/>
      <c r="AY164" s="621"/>
      <c r="AZ164" s="618"/>
      <c r="BA164" s="200"/>
      <c r="BB164" s="19"/>
      <c r="BC164" s="19"/>
      <c r="BD164" s="19"/>
      <c r="BE164" s="19"/>
      <c r="BF164" s="19"/>
      <c r="BG164" s="205"/>
    </row>
    <row r="165" spans="1:61" ht="57.75" customHeight="1" x14ac:dyDescent="0.2">
      <c r="A165" s="641" t="s">
        <v>113</v>
      </c>
      <c r="B165" s="19" t="s">
        <v>184</v>
      </c>
      <c r="C165" s="464" t="s">
        <v>407</v>
      </c>
      <c r="D165" s="31">
        <v>10</v>
      </c>
      <c r="E165" s="119" t="s">
        <v>92</v>
      </c>
      <c r="F165" s="26">
        <v>1</v>
      </c>
      <c r="G165" s="9" t="s">
        <v>440</v>
      </c>
      <c r="H165" s="9" t="s">
        <v>93</v>
      </c>
      <c r="I165" s="120">
        <v>1</v>
      </c>
      <c r="J165" s="120">
        <v>1</v>
      </c>
      <c r="K165" s="120">
        <v>1</v>
      </c>
      <c r="L165" s="120"/>
      <c r="M165" s="120"/>
      <c r="N165" s="120"/>
      <c r="O165" s="120"/>
      <c r="P165" s="120"/>
      <c r="Q165" s="120"/>
      <c r="R165" s="120"/>
      <c r="S165" s="120">
        <v>3</v>
      </c>
      <c r="T165" s="120">
        <v>3</v>
      </c>
      <c r="U165" s="120">
        <v>3</v>
      </c>
      <c r="V165" s="120"/>
      <c r="W165" s="120"/>
      <c r="X165" s="120"/>
      <c r="Y165" s="120"/>
      <c r="Z165" s="120"/>
      <c r="AA165" s="120"/>
      <c r="AB165" s="120"/>
      <c r="AC165" s="178">
        <f t="shared" si="41"/>
        <v>1</v>
      </c>
      <c r="AD165" s="179">
        <f t="shared" si="42"/>
        <v>3</v>
      </c>
      <c r="AE165" s="187" t="str">
        <f>IFERROR(VLOOKUP(CONCATENATE(AC165,AD165),Hoja1!$L$4:$M$28,2,FALSE),"")</f>
        <v>Moderado</v>
      </c>
      <c r="AF165" s="31">
        <v>1</v>
      </c>
      <c r="AG165" s="412" t="s">
        <v>829</v>
      </c>
      <c r="AH165" s="19" t="s">
        <v>462</v>
      </c>
      <c r="AI165" s="180">
        <v>15</v>
      </c>
      <c r="AJ165" s="180">
        <v>15</v>
      </c>
      <c r="AK165" s="180">
        <v>15</v>
      </c>
      <c r="AL165" s="180">
        <v>15</v>
      </c>
      <c r="AM165" s="180">
        <v>15</v>
      </c>
      <c r="AN165" s="180">
        <v>15</v>
      </c>
      <c r="AO165" s="180">
        <v>10</v>
      </c>
      <c r="AP165" s="402">
        <f t="shared" si="39"/>
        <v>100</v>
      </c>
      <c r="AQ165" s="404">
        <v>100</v>
      </c>
      <c r="AR165" s="404">
        <f t="shared" si="40"/>
        <v>100</v>
      </c>
      <c r="AS165" s="637">
        <f>AVERAGE(AR165:AR166)</f>
        <v>100</v>
      </c>
      <c r="AT165" s="633" t="s">
        <v>347</v>
      </c>
      <c r="AU165" s="633" t="s">
        <v>346</v>
      </c>
      <c r="AV165" s="633">
        <v>0</v>
      </c>
      <c r="AW165" s="633">
        <v>2</v>
      </c>
      <c r="AX165" s="619">
        <f t="shared" si="44"/>
        <v>1</v>
      </c>
      <c r="AY165" s="619">
        <f t="shared" si="45"/>
        <v>1</v>
      </c>
      <c r="AZ165" s="616" t="str">
        <f>+IFERROR(VLOOKUP(CONCATENATE(AX165,AY165),Hoja1!$L$4:$M$28,2,FALSE),"")</f>
        <v>Bajo</v>
      </c>
      <c r="BA165" s="200"/>
      <c r="BB165" s="19"/>
      <c r="BC165" s="19"/>
      <c r="BD165" s="19"/>
      <c r="BE165" s="19"/>
      <c r="BF165" s="19"/>
      <c r="BG165" s="205"/>
    </row>
    <row r="166" spans="1:61" ht="78" customHeight="1" x14ac:dyDescent="0.2">
      <c r="A166" s="642"/>
      <c r="B166" s="100"/>
      <c r="C166" s="188"/>
      <c r="D166" s="31"/>
      <c r="E166" s="189"/>
      <c r="F166" s="2">
        <v>2</v>
      </c>
      <c r="G166" s="148" t="s">
        <v>439</v>
      </c>
      <c r="H166" s="9"/>
      <c r="I166" s="120"/>
      <c r="J166" s="120"/>
      <c r="K166" s="120"/>
      <c r="L166" s="120"/>
      <c r="M166" s="120"/>
      <c r="N166" s="120"/>
      <c r="O166" s="120"/>
      <c r="P166" s="120"/>
      <c r="Q166" s="120"/>
      <c r="R166" s="120"/>
      <c r="S166" s="120"/>
      <c r="T166" s="120"/>
      <c r="U166" s="120"/>
      <c r="V166" s="120"/>
      <c r="W166" s="120"/>
      <c r="X166" s="120"/>
      <c r="Y166" s="120"/>
      <c r="Z166" s="120"/>
      <c r="AA166" s="120"/>
      <c r="AB166" s="120"/>
      <c r="AC166" s="178" t="str">
        <f t="shared" ref="AC166:AC199" si="49">IFERROR(ROUND(AVERAGE(I166:R166),0),"")</f>
        <v/>
      </c>
      <c r="AD166" s="179" t="str">
        <f t="shared" ref="AD166:AD199" si="50">IFERROR(ROUND(AVERAGE(S166:AB166),0),"")</f>
        <v/>
      </c>
      <c r="AE166" s="187" t="str">
        <f>IFERROR(VLOOKUP(CONCATENATE(AC166,AD166),Hoja1!$L$4:$M$28,2,FALSE),"")</f>
        <v/>
      </c>
      <c r="AF166" s="31">
        <v>2</v>
      </c>
      <c r="AG166" s="412" t="s">
        <v>829</v>
      </c>
      <c r="AH166" s="19" t="s">
        <v>462</v>
      </c>
      <c r="AI166" s="180">
        <v>15</v>
      </c>
      <c r="AJ166" s="180">
        <v>15</v>
      </c>
      <c r="AK166" s="180">
        <v>15</v>
      </c>
      <c r="AL166" s="180">
        <v>15</v>
      </c>
      <c r="AM166" s="180">
        <v>15</v>
      </c>
      <c r="AN166" s="180">
        <v>15</v>
      </c>
      <c r="AO166" s="180">
        <v>10</v>
      </c>
      <c r="AP166" s="402">
        <f t="shared" si="39"/>
        <v>100</v>
      </c>
      <c r="AQ166" s="404">
        <v>100</v>
      </c>
      <c r="AR166" s="404">
        <f t="shared" si="40"/>
        <v>100</v>
      </c>
      <c r="AS166" s="637"/>
      <c r="AT166" s="633"/>
      <c r="AU166" s="633"/>
      <c r="AV166" s="633"/>
      <c r="AW166" s="633"/>
      <c r="AX166" s="620"/>
      <c r="AY166" s="620"/>
      <c r="AZ166" s="618"/>
      <c r="BA166" s="200"/>
      <c r="BB166" s="19"/>
      <c r="BC166" s="19"/>
      <c r="BD166" s="19"/>
      <c r="BE166" s="19"/>
      <c r="BF166" s="19"/>
      <c r="BG166" s="205"/>
    </row>
    <row r="167" spans="1:61" ht="77.25" customHeight="1" x14ac:dyDescent="0.2">
      <c r="A167" s="641" t="s">
        <v>266</v>
      </c>
      <c r="B167" s="19" t="s">
        <v>353</v>
      </c>
      <c r="C167" s="464" t="s">
        <v>168</v>
      </c>
      <c r="D167" s="33">
        <v>1</v>
      </c>
      <c r="E167" s="119" t="s">
        <v>117</v>
      </c>
      <c r="F167" s="26">
        <v>1</v>
      </c>
      <c r="G167" s="39" t="s">
        <v>269</v>
      </c>
      <c r="H167" s="9" t="s">
        <v>114</v>
      </c>
      <c r="I167" s="120">
        <v>5</v>
      </c>
      <c r="J167" s="120">
        <v>5</v>
      </c>
      <c r="K167" s="120">
        <v>5</v>
      </c>
      <c r="L167" s="120"/>
      <c r="M167" s="120"/>
      <c r="N167" s="120"/>
      <c r="O167" s="120"/>
      <c r="P167" s="120"/>
      <c r="Q167" s="120"/>
      <c r="R167" s="120"/>
      <c r="S167" s="120">
        <v>4</v>
      </c>
      <c r="T167" s="120">
        <v>4</v>
      </c>
      <c r="U167" s="120">
        <v>4</v>
      </c>
      <c r="V167" s="120"/>
      <c r="W167" s="120"/>
      <c r="X167" s="120"/>
      <c r="Y167" s="120"/>
      <c r="Z167" s="120"/>
      <c r="AA167" s="120"/>
      <c r="AB167" s="120"/>
      <c r="AC167" s="178">
        <f t="shared" si="49"/>
        <v>5</v>
      </c>
      <c r="AD167" s="179">
        <f t="shared" si="50"/>
        <v>4</v>
      </c>
      <c r="AE167" s="187" t="str">
        <f>IFERROR(VLOOKUP(CONCATENATE(AC167,AD167),Hoja1!$L$4:$M$28,2,FALSE),"")</f>
        <v>Extremo</v>
      </c>
      <c r="AF167" s="2">
        <v>1</v>
      </c>
      <c r="AG167" s="29" t="s">
        <v>830</v>
      </c>
      <c r="AH167" s="19" t="s">
        <v>38</v>
      </c>
      <c r="AI167" s="180">
        <v>15</v>
      </c>
      <c r="AJ167" s="180">
        <v>15</v>
      </c>
      <c r="AK167" s="180">
        <v>15</v>
      </c>
      <c r="AL167" s="180">
        <v>15</v>
      </c>
      <c r="AM167" s="180">
        <v>15</v>
      </c>
      <c r="AN167" s="180">
        <v>15</v>
      </c>
      <c r="AO167" s="180">
        <v>10</v>
      </c>
      <c r="AP167" s="402">
        <f t="shared" si="39"/>
        <v>100</v>
      </c>
      <c r="AQ167" s="404">
        <v>50</v>
      </c>
      <c r="AR167" s="404">
        <f>AVERAGE(AP167:AQ167)</f>
        <v>75</v>
      </c>
      <c r="AS167" s="637">
        <f>AVERAGE(AR167:AR172)</f>
        <v>54.166666666666664</v>
      </c>
      <c r="AT167" s="633" t="s">
        <v>346</v>
      </c>
      <c r="AU167" s="633" t="s">
        <v>346</v>
      </c>
      <c r="AV167" s="630">
        <v>1</v>
      </c>
      <c r="AW167" s="630">
        <v>1</v>
      </c>
      <c r="AX167" s="619">
        <f t="shared" si="44"/>
        <v>4</v>
      </c>
      <c r="AY167" s="619">
        <f t="shared" si="45"/>
        <v>3</v>
      </c>
      <c r="AZ167" s="616" t="str">
        <f>+IFERROR(VLOOKUP(CONCATENATE(AX167,AY167),Hoja1!$L$4:$M$28,2,FALSE),"")</f>
        <v>Alto</v>
      </c>
      <c r="BA167" s="200"/>
      <c r="BB167" s="19"/>
      <c r="BC167" s="19"/>
      <c r="BD167" s="19"/>
      <c r="BE167" s="19"/>
      <c r="BF167" s="19"/>
      <c r="BG167" s="205"/>
      <c r="BH167" s="194"/>
      <c r="BI167" s="194"/>
    </row>
    <row r="168" spans="1:61" ht="60.75" customHeight="1" x14ac:dyDescent="0.2">
      <c r="A168" s="642"/>
      <c r="B168" s="100"/>
      <c r="C168" s="190"/>
      <c r="D168" s="33"/>
      <c r="E168" s="9"/>
      <c r="F168" s="26">
        <v>2</v>
      </c>
      <c r="G168" s="39" t="s">
        <v>274</v>
      </c>
      <c r="H168" s="25"/>
      <c r="I168" s="120"/>
      <c r="J168" s="120"/>
      <c r="K168" s="120"/>
      <c r="L168" s="120"/>
      <c r="M168" s="120"/>
      <c r="N168" s="120"/>
      <c r="O168" s="120"/>
      <c r="P168" s="120"/>
      <c r="Q168" s="120"/>
      <c r="R168" s="120"/>
      <c r="S168" s="120"/>
      <c r="T168" s="120"/>
      <c r="U168" s="120"/>
      <c r="V168" s="120"/>
      <c r="W168" s="120"/>
      <c r="X168" s="120"/>
      <c r="Y168" s="120"/>
      <c r="Z168" s="120"/>
      <c r="AA168" s="120"/>
      <c r="AB168" s="120"/>
      <c r="AC168" s="178" t="str">
        <f t="shared" si="49"/>
        <v/>
      </c>
      <c r="AD168" s="179" t="str">
        <f t="shared" si="50"/>
        <v/>
      </c>
      <c r="AE168" s="187" t="str">
        <f>IFERROR(VLOOKUP(CONCATENATE(AC168,AD168),Hoja1!$L$4:$M$28,2,FALSE),"")</f>
        <v/>
      </c>
      <c r="AF168" s="2">
        <v>2</v>
      </c>
      <c r="AG168" s="29" t="s">
        <v>463</v>
      </c>
      <c r="AH168" s="19" t="s">
        <v>38</v>
      </c>
      <c r="AI168" s="180">
        <v>15</v>
      </c>
      <c r="AJ168" s="180">
        <v>15</v>
      </c>
      <c r="AK168" s="180">
        <v>0</v>
      </c>
      <c r="AL168" s="180">
        <v>15</v>
      </c>
      <c r="AM168" s="180">
        <v>0</v>
      </c>
      <c r="AN168" s="180">
        <v>0</v>
      </c>
      <c r="AO168" s="180">
        <v>5</v>
      </c>
      <c r="AP168" s="402">
        <f t="shared" si="39"/>
        <v>50</v>
      </c>
      <c r="AQ168" s="404">
        <v>50</v>
      </c>
      <c r="AR168" s="404">
        <f t="shared" si="40"/>
        <v>50</v>
      </c>
      <c r="AS168" s="637"/>
      <c r="AT168" s="633"/>
      <c r="AU168" s="633"/>
      <c r="AV168" s="623"/>
      <c r="AW168" s="623"/>
      <c r="AX168" s="620"/>
      <c r="AY168" s="620"/>
      <c r="AZ168" s="617"/>
      <c r="BA168" s="200"/>
      <c r="BB168" s="19"/>
      <c r="BC168" s="19"/>
      <c r="BD168" s="19"/>
      <c r="BE168" s="19"/>
      <c r="BF168" s="19"/>
      <c r="BG168" s="205"/>
      <c r="BH168" s="194"/>
      <c r="BI168" s="194"/>
    </row>
    <row r="169" spans="1:61" ht="57.75" customHeight="1" x14ac:dyDescent="0.2">
      <c r="A169" s="642"/>
      <c r="B169" s="100"/>
      <c r="C169" s="190"/>
      <c r="D169" s="33"/>
      <c r="E169" s="189"/>
      <c r="F169" s="2">
        <v>3</v>
      </c>
      <c r="G169" s="36"/>
      <c r="H169" s="186"/>
      <c r="I169" s="120"/>
      <c r="J169" s="120"/>
      <c r="K169" s="120"/>
      <c r="L169" s="120"/>
      <c r="M169" s="120"/>
      <c r="N169" s="120"/>
      <c r="O169" s="120"/>
      <c r="P169" s="120"/>
      <c r="Q169" s="120"/>
      <c r="R169" s="120"/>
      <c r="S169" s="120"/>
      <c r="T169" s="120"/>
      <c r="U169" s="120"/>
      <c r="V169" s="120"/>
      <c r="W169" s="120"/>
      <c r="X169" s="120"/>
      <c r="Y169" s="120"/>
      <c r="Z169" s="120"/>
      <c r="AA169" s="120"/>
      <c r="AB169" s="120"/>
      <c r="AC169" s="178" t="str">
        <f t="shared" si="49"/>
        <v/>
      </c>
      <c r="AD169" s="179" t="str">
        <f t="shared" si="50"/>
        <v/>
      </c>
      <c r="AE169" s="187" t="str">
        <f>IFERROR(VLOOKUP(CONCATENATE(AC169,AD169),Hoja1!$L$4:$M$28,2,FALSE),"")</f>
        <v/>
      </c>
      <c r="AF169" s="2">
        <v>3</v>
      </c>
      <c r="AG169" s="226" t="s">
        <v>831</v>
      </c>
      <c r="AH169" s="19" t="s">
        <v>38</v>
      </c>
      <c r="AI169" s="180">
        <v>15</v>
      </c>
      <c r="AJ169" s="180">
        <v>0</v>
      </c>
      <c r="AK169" s="180">
        <v>0</v>
      </c>
      <c r="AL169" s="180">
        <v>15</v>
      </c>
      <c r="AM169" s="180">
        <v>0</v>
      </c>
      <c r="AN169" s="180">
        <v>15</v>
      </c>
      <c r="AO169" s="180">
        <v>5</v>
      </c>
      <c r="AP169" s="402">
        <f t="shared" si="39"/>
        <v>50</v>
      </c>
      <c r="AQ169" s="404">
        <v>50</v>
      </c>
      <c r="AR169" s="404">
        <f t="shared" si="40"/>
        <v>50</v>
      </c>
      <c r="AS169" s="637"/>
      <c r="AT169" s="633"/>
      <c r="AU169" s="633"/>
      <c r="AV169" s="623"/>
      <c r="AW169" s="623"/>
      <c r="AX169" s="620"/>
      <c r="AY169" s="620"/>
      <c r="AZ169" s="617"/>
      <c r="BA169" s="200"/>
      <c r="BB169" s="19"/>
      <c r="BC169" s="19"/>
      <c r="BD169" s="19"/>
      <c r="BE169" s="19"/>
      <c r="BF169" s="19"/>
      <c r="BG169" s="205"/>
      <c r="BH169" s="194"/>
      <c r="BI169" s="194"/>
    </row>
    <row r="170" spans="1:61" ht="47.25" customHeight="1" x14ac:dyDescent="0.2">
      <c r="A170" s="642"/>
      <c r="B170" s="100"/>
      <c r="C170" s="190"/>
      <c r="D170" s="33"/>
      <c r="F170" s="2">
        <v>4</v>
      </c>
      <c r="I170" s="120"/>
      <c r="J170" s="120"/>
      <c r="K170" s="120"/>
      <c r="L170" s="120"/>
      <c r="M170" s="120"/>
      <c r="N170" s="120"/>
      <c r="O170" s="120"/>
      <c r="P170" s="120"/>
      <c r="Q170" s="120"/>
      <c r="R170" s="120"/>
      <c r="S170" s="120"/>
      <c r="T170" s="120"/>
      <c r="U170" s="120"/>
      <c r="V170" s="120"/>
      <c r="W170" s="120"/>
      <c r="X170" s="120"/>
      <c r="Y170" s="120"/>
      <c r="Z170" s="120"/>
      <c r="AA170" s="120"/>
      <c r="AB170" s="120"/>
      <c r="AC170" s="178" t="str">
        <f t="shared" si="49"/>
        <v/>
      </c>
      <c r="AD170" s="179" t="str">
        <f t="shared" si="50"/>
        <v/>
      </c>
      <c r="AE170" s="187" t="str">
        <f>IFERROR(VLOOKUP(CONCATENATE(AC170,AD170),Hoja1!$L$4:$M$28,2,FALSE),"")</f>
        <v/>
      </c>
      <c r="AF170" s="2">
        <v>4</v>
      </c>
      <c r="AG170" s="29" t="s">
        <v>464</v>
      </c>
      <c r="AH170" s="19" t="s">
        <v>462</v>
      </c>
      <c r="AI170" s="180">
        <v>15</v>
      </c>
      <c r="AJ170" s="180">
        <v>0</v>
      </c>
      <c r="AK170" s="180">
        <v>0</v>
      </c>
      <c r="AL170" s="180">
        <v>15</v>
      </c>
      <c r="AM170" s="180">
        <v>0</v>
      </c>
      <c r="AN170" s="180">
        <v>15</v>
      </c>
      <c r="AO170" s="180">
        <v>5</v>
      </c>
      <c r="AP170" s="402">
        <f t="shared" si="39"/>
        <v>50</v>
      </c>
      <c r="AQ170" s="404">
        <v>50</v>
      </c>
      <c r="AR170" s="404">
        <f t="shared" si="40"/>
        <v>50</v>
      </c>
      <c r="AS170" s="637"/>
      <c r="AT170" s="633"/>
      <c r="AU170" s="633"/>
      <c r="AV170" s="623"/>
      <c r="AW170" s="623"/>
      <c r="AX170" s="620"/>
      <c r="AY170" s="620"/>
      <c r="AZ170" s="617"/>
      <c r="BA170" s="200"/>
      <c r="BB170" s="19"/>
      <c r="BC170" s="19"/>
      <c r="BD170" s="19"/>
      <c r="BE170" s="19"/>
      <c r="BF170" s="19"/>
      <c r="BG170" s="205"/>
    </row>
    <row r="171" spans="1:61" ht="37.5" customHeight="1" x14ac:dyDescent="0.2">
      <c r="A171" s="642"/>
      <c r="B171" s="100"/>
      <c r="C171" s="190"/>
      <c r="D171" s="33"/>
      <c r="F171" s="2">
        <v>5</v>
      </c>
      <c r="I171" s="120"/>
      <c r="J171" s="120"/>
      <c r="K171" s="120"/>
      <c r="L171" s="120"/>
      <c r="M171" s="120"/>
      <c r="N171" s="120"/>
      <c r="O171" s="120"/>
      <c r="P171" s="120"/>
      <c r="Q171" s="120"/>
      <c r="R171" s="120"/>
      <c r="S171" s="120"/>
      <c r="T171" s="120"/>
      <c r="U171" s="120"/>
      <c r="V171" s="120"/>
      <c r="W171" s="120"/>
      <c r="X171" s="120"/>
      <c r="Y171" s="120"/>
      <c r="Z171" s="120"/>
      <c r="AA171" s="120"/>
      <c r="AB171" s="120"/>
      <c r="AC171" s="178" t="str">
        <f t="shared" si="49"/>
        <v/>
      </c>
      <c r="AD171" s="179" t="str">
        <f t="shared" si="50"/>
        <v/>
      </c>
      <c r="AE171" s="187" t="str">
        <f>IFERROR(VLOOKUP(CONCATENATE(AC171,AD171),Hoja1!$L$4:$M$28,2,FALSE),"")</f>
        <v/>
      </c>
      <c r="AF171" s="2">
        <v>5</v>
      </c>
      <c r="AG171" s="189" t="s">
        <v>465</v>
      </c>
      <c r="AH171" s="19" t="s">
        <v>38</v>
      </c>
      <c r="AI171" s="180">
        <v>15</v>
      </c>
      <c r="AJ171" s="180">
        <v>0</v>
      </c>
      <c r="AK171" s="180">
        <v>0</v>
      </c>
      <c r="AL171" s="180">
        <v>15</v>
      </c>
      <c r="AM171" s="180">
        <v>0</v>
      </c>
      <c r="AN171" s="180">
        <v>15</v>
      </c>
      <c r="AO171" s="180">
        <v>5</v>
      </c>
      <c r="AP171" s="402">
        <f t="shared" si="39"/>
        <v>50</v>
      </c>
      <c r="AQ171" s="404">
        <v>50</v>
      </c>
      <c r="AR171" s="404">
        <f t="shared" si="40"/>
        <v>50</v>
      </c>
      <c r="AS171" s="637"/>
      <c r="AT171" s="633"/>
      <c r="AU171" s="633"/>
      <c r="AV171" s="623"/>
      <c r="AW171" s="623"/>
      <c r="AX171" s="620"/>
      <c r="AY171" s="620"/>
      <c r="AZ171" s="617"/>
      <c r="BA171" s="200"/>
      <c r="BB171" s="19"/>
      <c r="BC171" s="19"/>
      <c r="BD171" s="19"/>
      <c r="BE171" s="19"/>
      <c r="BF171" s="19"/>
      <c r="BG171" s="205"/>
    </row>
    <row r="172" spans="1:61" ht="52.5" customHeight="1" x14ac:dyDescent="0.2">
      <c r="A172" s="642"/>
      <c r="B172" s="100"/>
      <c r="C172" s="190"/>
      <c r="D172" s="33"/>
      <c r="F172" s="2">
        <v>6</v>
      </c>
      <c r="I172" s="120"/>
      <c r="J172" s="120"/>
      <c r="K172" s="120"/>
      <c r="L172" s="120"/>
      <c r="M172" s="120"/>
      <c r="N172" s="120"/>
      <c r="O172" s="120"/>
      <c r="P172" s="120"/>
      <c r="Q172" s="120"/>
      <c r="R172" s="120"/>
      <c r="S172" s="120"/>
      <c r="T172" s="120"/>
      <c r="U172" s="120"/>
      <c r="V172" s="120"/>
      <c r="W172" s="120"/>
      <c r="X172" s="120"/>
      <c r="Y172" s="120"/>
      <c r="Z172" s="120"/>
      <c r="AA172" s="120"/>
      <c r="AB172" s="120"/>
      <c r="AC172" s="178" t="str">
        <f t="shared" si="49"/>
        <v/>
      </c>
      <c r="AD172" s="179" t="str">
        <f t="shared" si="50"/>
        <v/>
      </c>
      <c r="AE172" s="187" t="str">
        <f>IFERROR(VLOOKUP(CONCATENATE(AC172,AD172),Hoja1!$L$4:$M$28,2,FALSE),"")</f>
        <v/>
      </c>
      <c r="AF172" s="2">
        <v>6</v>
      </c>
      <c r="AG172" s="29" t="s">
        <v>832</v>
      </c>
      <c r="AH172" s="19" t="s">
        <v>38</v>
      </c>
      <c r="AI172" s="180">
        <v>15</v>
      </c>
      <c r="AJ172" s="180">
        <v>15</v>
      </c>
      <c r="AK172" s="180">
        <v>0</v>
      </c>
      <c r="AL172" s="180">
        <v>15</v>
      </c>
      <c r="AM172" s="180">
        <v>0</v>
      </c>
      <c r="AN172" s="180">
        <v>0</v>
      </c>
      <c r="AO172" s="180">
        <v>5</v>
      </c>
      <c r="AP172" s="402">
        <f t="shared" si="39"/>
        <v>50</v>
      </c>
      <c r="AQ172" s="404">
        <v>50</v>
      </c>
      <c r="AR172" s="404">
        <f t="shared" si="40"/>
        <v>50</v>
      </c>
      <c r="AS172" s="637"/>
      <c r="AT172" s="633"/>
      <c r="AU172" s="633"/>
      <c r="AV172" s="628"/>
      <c r="AW172" s="628"/>
      <c r="AX172" s="621"/>
      <c r="AY172" s="621"/>
      <c r="AZ172" s="618"/>
      <c r="BA172" s="200"/>
      <c r="BB172" s="19"/>
      <c r="BC172" s="19"/>
      <c r="BD172" s="19"/>
      <c r="BE172" s="19"/>
      <c r="BF172" s="19"/>
      <c r="BG172" s="205"/>
    </row>
    <row r="173" spans="1:61" ht="76.5" customHeight="1" x14ac:dyDescent="0.2">
      <c r="A173" s="641" t="s">
        <v>267</v>
      </c>
      <c r="B173" s="19" t="s">
        <v>353</v>
      </c>
      <c r="C173" s="87" t="s">
        <v>169</v>
      </c>
      <c r="D173" s="33">
        <v>2</v>
      </c>
      <c r="E173" s="219" t="s">
        <v>121</v>
      </c>
      <c r="F173" s="26">
        <v>1</v>
      </c>
      <c r="G173" s="148" t="s">
        <v>774</v>
      </c>
      <c r="H173" s="148" t="s">
        <v>114</v>
      </c>
      <c r="I173" s="298">
        <v>5</v>
      </c>
      <c r="J173" s="298">
        <v>5</v>
      </c>
      <c r="K173" s="298">
        <v>5</v>
      </c>
      <c r="L173" s="298"/>
      <c r="M173" s="298"/>
      <c r="N173" s="298"/>
      <c r="O173" s="298"/>
      <c r="P173" s="298"/>
      <c r="Q173" s="298"/>
      <c r="R173" s="298"/>
      <c r="S173" s="298">
        <v>4</v>
      </c>
      <c r="T173" s="298">
        <v>4</v>
      </c>
      <c r="U173" s="298">
        <v>4</v>
      </c>
      <c r="V173" s="298"/>
      <c r="W173" s="298"/>
      <c r="X173" s="298"/>
      <c r="Y173" s="298"/>
      <c r="Z173" s="298"/>
      <c r="AA173" s="298"/>
      <c r="AB173" s="298"/>
      <c r="AC173" s="299">
        <f t="shared" si="49"/>
        <v>5</v>
      </c>
      <c r="AD173" s="300">
        <f t="shared" si="50"/>
        <v>4</v>
      </c>
      <c r="AE173" s="335" t="str">
        <f>IFERROR(VLOOKUP(CONCATENATE(AC173,AD173),Hoja1!$L$4:$M$28,2,FALSE),"")</f>
        <v>Extremo</v>
      </c>
      <c r="AF173" s="2">
        <v>1</v>
      </c>
      <c r="AG173" s="258" t="s">
        <v>578</v>
      </c>
      <c r="AH173" s="19" t="s">
        <v>38</v>
      </c>
      <c r="AI173" s="180">
        <v>15</v>
      </c>
      <c r="AJ173" s="180">
        <v>15</v>
      </c>
      <c r="AK173" s="180">
        <v>15</v>
      </c>
      <c r="AL173" s="180">
        <v>15</v>
      </c>
      <c r="AM173" s="180">
        <v>15</v>
      </c>
      <c r="AN173" s="180">
        <v>0</v>
      </c>
      <c r="AO173" s="180">
        <v>10</v>
      </c>
      <c r="AP173" s="402">
        <f t="shared" si="39"/>
        <v>85</v>
      </c>
      <c r="AQ173" s="404">
        <v>50</v>
      </c>
      <c r="AR173" s="404">
        <f t="shared" si="40"/>
        <v>67.5</v>
      </c>
      <c r="AS173" s="637">
        <f>AVERAGE(AR173:AR177)</f>
        <v>72.5</v>
      </c>
      <c r="AT173" s="633" t="s">
        <v>346</v>
      </c>
      <c r="AU173" s="633" t="s">
        <v>346</v>
      </c>
      <c r="AV173" s="630">
        <v>1</v>
      </c>
      <c r="AW173" s="630">
        <v>1</v>
      </c>
      <c r="AX173" s="619">
        <f t="shared" si="44"/>
        <v>4</v>
      </c>
      <c r="AY173" s="619">
        <f t="shared" si="45"/>
        <v>3</v>
      </c>
      <c r="AZ173" s="616" t="str">
        <f>+IFERROR(VLOOKUP(CONCATENATE(AX173,AY173),Hoja1!$L$4:$M$28,2,FALSE),"")</f>
        <v>Alto</v>
      </c>
      <c r="BA173" s="200"/>
      <c r="BB173" s="19"/>
      <c r="BC173" s="19"/>
      <c r="BD173" s="19"/>
      <c r="BE173" s="19"/>
      <c r="BF173" s="19"/>
      <c r="BG173" s="205"/>
    </row>
    <row r="174" spans="1:61" ht="56.25" customHeight="1" x14ac:dyDescent="0.2">
      <c r="A174" s="642"/>
      <c r="B174" s="100"/>
      <c r="C174" s="190"/>
      <c r="D174" s="33"/>
      <c r="E174" s="181"/>
      <c r="F174" s="2">
        <v>2</v>
      </c>
      <c r="G174" s="302" t="s">
        <v>273</v>
      </c>
      <c r="H174" s="303"/>
      <c r="I174" s="298"/>
      <c r="J174" s="298"/>
      <c r="K174" s="298"/>
      <c r="L174" s="298"/>
      <c r="M174" s="298"/>
      <c r="N174" s="298"/>
      <c r="O174" s="298"/>
      <c r="P174" s="298"/>
      <c r="Q174" s="298"/>
      <c r="R174" s="298"/>
      <c r="S174" s="298"/>
      <c r="T174" s="298"/>
      <c r="U174" s="298"/>
      <c r="V174" s="298"/>
      <c r="W174" s="298"/>
      <c r="X174" s="298"/>
      <c r="Y174" s="298"/>
      <c r="Z174" s="298"/>
      <c r="AA174" s="298"/>
      <c r="AB174" s="298"/>
      <c r="AC174" s="299" t="str">
        <f t="shared" si="49"/>
        <v/>
      </c>
      <c r="AD174" s="300" t="str">
        <f t="shared" si="50"/>
        <v/>
      </c>
      <c r="AE174" s="301" t="str">
        <f>IFERROR(VLOOKUP(CONCATENATE(AC174,AD174),Hoja1!$L$4:$M$28,2,FALSE),"")</f>
        <v/>
      </c>
      <c r="AF174" s="2">
        <v>2</v>
      </c>
      <c r="AG174" s="237" t="s">
        <v>833</v>
      </c>
      <c r="AH174" s="19" t="s">
        <v>38</v>
      </c>
      <c r="AI174" s="180">
        <v>15</v>
      </c>
      <c r="AJ174" s="180">
        <v>15</v>
      </c>
      <c r="AK174" s="180">
        <v>15</v>
      </c>
      <c r="AL174" s="180">
        <v>15</v>
      </c>
      <c r="AM174" s="180">
        <v>15</v>
      </c>
      <c r="AN174" s="180">
        <v>15</v>
      </c>
      <c r="AO174" s="180">
        <v>10</v>
      </c>
      <c r="AP174" s="402">
        <f t="shared" si="39"/>
        <v>100</v>
      </c>
      <c r="AQ174" s="404">
        <v>100</v>
      </c>
      <c r="AR174" s="404">
        <f t="shared" si="40"/>
        <v>100</v>
      </c>
      <c r="AS174" s="637"/>
      <c r="AT174" s="633"/>
      <c r="AU174" s="633"/>
      <c r="AV174" s="623"/>
      <c r="AW174" s="623"/>
      <c r="AX174" s="620"/>
      <c r="AY174" s="620"/>
      <c r="AZ174" s="617"/>
      <c r="BA174" s="200"/>
      <c r="BB174" s="19"/>
      <c r="BC174" s="19"/>
      <c r="BD174" s="19"/>
      <c r="BE174" s="19"/>
      <c r="BF174" s="19"/>
      <c r="BG174" s="205"/>
    </row>
    <row r="175" spans="1:61" ht="39" customHeight="1" x14ac:dyDescent="0.2">
      <c r="A175" s="642"/>
      <c r="B175" s="100"/>
      <c r="C175" s="190"/>
      <c r="D175" s="33"/>
      <c r="E175" s="181"/>
      <c r="F175" s="2">
        <v>3</v>
      </c>
      <c r="G175" s="302" t="s">
        <v>270</v>
      </c>
      <c r="H175" s="303"/>
      <c r="I175" s="298"/>
      <c r="J175" s="298"/>
      <c r="K175" s="298"/>
      <c r="L175" s="298"/>
      <c r="M175" s="298"/>
      <c r="N175" s="298"/>
      <c r="O175" s="298"/>
      <c r="P175" s="298"/>
      <c r="Q175" s="298"/>
      <c r="R175" s="298"/>
      <c r="S175" s="298"/>
      <c r="T175" s="298"/>
      <c r="U175" s="298"/>
      <c r="V175" s="298"/>
      <c r="W175" s="298"/>
      <c r="X175" s="298"/>
      <c r="Y175" s="298"/>
      <c r="Z175" s="298"/>
      <c r="AA175" s="298"/>
      <c r="AB175" s="298"/>
      <c r="AC175" s="299" t="str">
        <f t="shared" si="49"/>
        <v/>
      </c>
      <c r="AD175" s="300" t="str">
        <f t="shared" si="50"/>
        <v/>
      </c>
      <c r="AE175" s="301" t="str">
        <f>IFERROR(VLOOKUP(CONCATENATE(AC175,AD175),Hoja1!$L$4:$M$28,2,FALSE),"")</f>
        <v/>
      </c>
      <c r="AF175" s="2">
        <v>3</v>
      </c>
      <c r="AG175" s="237" t="s">
        <v>120</v>
      </c>
      <c r="AH175" s="19" t="s">
        <v>38</v>
      </c>
      <c r="AI175" s="180">
        <v>15</v>
      </c>
      <c r="AJ175" s="180">
        <v>15</v>
      </c>
      <c r="AK175" s="180">
        <v>0</v>
      </c>
      <c r="AL175" s="180">
        <v>15</v>
      </c>
      <c r="AM175" s="180">
        <v>0</v>
      </c>
      <c r="AN175" s="180">
        <v>15</v>
      </c>
      <c r="AO175" s="180">
        <v>10</v>
      </c>
      <c r="AP175" s="402">
        <f t="shared" si="39"/>
        <v>70</v>
      </c>
      <c r="AQ175" s="404">
        <v>50</v>
      </c>
      <c r="AR175" s="404">
        <f t="shared" si="40"/>
        <v>60</v>
      </c>
      <c r="AS175" s="637"/>
      <c r="AT175" s="633"/>
      <c r="AU175" s="633"/>
      <c r="AV175" s="623"/>
      <c r="AW175" s="623"/>
      <c r="AX175" s="620"/>
      <c r="AY175" s="620"/>
      <c r="AZ175" s="617"/>
      <c r="BA175" s="200"/>
      <c r="BB175" s="19"/>
      <c r="BC175" s="19"/>
      <c r="BD175" s="19"/>
      <c r="BE175" s="19"/>
      <c r="BF175" s="19"/>
      <c r="BG175" s="205"/>
    </row>
    <row r="176" spans="1:61" ht="58.5" customHeight="1" x14ac:dyDescent="0.2">
      <c r="A176" s="642"/>
      <c r="B176" s="100"/>
      <c r="C176" s="190"/>
      <c r="D176" s="33"/>
      <c r="E176" s="181"/>
      <c r="F176" s="2">
        <v>4</v>
      </c>
      <c r="G176" s="302" t="s">
        <v>272</v>
      </c>
      <c r="H176" s="303"/>
      <c r="I176" s="298"/>
      <c r="J176" s="298"/>
      <c r="K176" s="298"/>
      <c r="L176" s="298"/>
      <c r="M176" s="298"/>
      <c r="N176" s="298"/>
      <c r="O176" s="298"/>
      <c r="P176" s="298"/>
      <c r="Q176" s="298"/>
      <c r="R176" s="298"/>
      <c r="S176" s="298"/>
      <c r="T176" s="298"/>
      <c r="U176" s="298"/>
      <c r="V176" s="298"/>
      <c r="W176" s="298"/>
      <c r="X176" s="298"/>
      <c r="Y176" s="298"/>
      <c r="Z176" s="298"/>
      <c r="AA176" s="298"/>
      <c r="AB176" s="298"/>
      <c r="AC176" s="299" t="str">
        <f t="shared" si="49"/>
        <v/>
      </c>
      <c r="AD176" s="300" t="str">
        <f t="shared" si="50"/>
        <v/>
      </c>
      <c r="AE176" s="301" t="str">
        <f>IFERROR(VLOOKUP(CONCATENATE(AC176,AD176),Hoja1!$L$4:$M$28,2,FALSE),"")</f>
        <v/>
      </c>
      <c r="AF176" s="2">
        <v>4</v>
      </c>
      <c r="AG176" s="258" t="s">
        <v>578</v>
      </c>
      <c r="AH176" s="19" t="s">
        <v>38</v>
      </c>
      <c r="AI176" s="180">
        <v>15</v>
      </c>
      <c r="AJ176" s="180">
        <v>15</v>
      </c>
      <c r="AK176" s="180">
        <v>15</v>
      </c>
      <c r="AL176" s="180">
        <v>15</v>
      </c>
      <c r="AM176" s="180">
        <v>15</v>
      </c>
      <c r="AN176" s="180">
        <v>0</v>
      </c>
      <c r="AO176" s="180">
        <v>10</v>
      </c>
      <c r="AP176" s="402">
        <f t="shared" si="39"/>
        <v>85</v>
      </c>
      <c r="AQ176" s="404">
        <v>50</v>
      </c>
      <c r="AR176" s="404">
        <f t="shared" si="40"/>
        <v>67.5</v>
      </c>
      <c r="AS176" s="637"/>
      <c r="AT176" s="633"/>
      <c r="AU176" s="633"/>
      <c r="AV176" s="623"/>
      <c r="AW176" s="623"/>
      <c r="AX176" s="620"/>
      <c r="AY176" s="620"/>
      <c r="AZ176" s="617"/>
      <c r="BA176" s="200"/>
      <c r="BB176" s="19"/>
      <c r="BC176" s="19"/>
      <c r="BD176" s="19"/>
      <c r="BE176" s="19"/>
      <c r="BF176" s="19"/>
      <c r="BG176" s="205"/>
    </row>
    <row r="177" spans="1:61" ht="62.25" customHeight="1" x14ac:dyDescent="0.2">
      <c r="A177" s="642"/>
      <c r="B177" s="100"/>
      <c r="C177" s="190"/>
      <c r="D177" s="33"/>
      <c r="E177" s="181"/>
      <c r="F177" s="2">
        <v>5</v>
      </c>
      <c r="G177" s="302" t="s">
        <v>271</v>
      </c>
      <c r="H177" s="303"/>
      <c r="I177" s="298"/>
      <c r="J177" s="298"/>
      <c r="K177" s="298"/>
      <c r="L177" s="298"/>
      <c r="M177" s="298"/>
      <c r="N177" s="298"/>
      <c r="O177" s="298"/>
      <c r="P177" s="298"/>
      <c r="Q177" s="298"/>
      <c r="R177" s="298"/>
      <c r="S177" s="298"/>
      <c r="T177" s="298"/>
      <c r="U177" s="298"/>
      <c r="V177" s="298"/>
      <c r="W177" s="298"/>
      <c r="X177" s="298"/>
      <c r="Y177" s="298"/>
      <c r="Z177" s="298"/>
      <c r="AA177" s="298"/>
      <c r="AB177" s="298"/>
      <c r="AC177" s="299" t="str">
        <f t="shared" si="49"/>
        <v/>
      </c>
      <c r="AD177" s="300" t="str">
        <f t="shared" si="50"/>
        <v/>
      </c>
      <c r="AE177" s="301" t="str">
        <f>IFERROR(VLOOKUP(CONCATENATE(AC177,AD177),Hoja1!$L$4:$M$28,2,FALSE),"")</f>
        <v/>
      </c>
      <c r="AF177" s="2">
        <v>5</v>
      </c>
      <c r="AG177" s="258" t="s">
        <v>579</v>
      </c>
      <c r="AH177" s="19" t="s">
        <v>38</v>
      </c>
      <c r="AI177" s="180">
        <v>15</v>
      </c>
      <c r="AJ177" s="180">
        <v>15</v>
      </c>
      <c r="AK177" s="180">
        <v>15</v>
      </c>
      <c r="AL177" s="180">
        <v>15</v>
      </c>
      <c r="AM177" s="180">
        <v>15</v>
      </c>
      <c r="AN177" s="180">
        <v>0</v>
      </c>
      <c r="AO177" s="180">
        <v>10</v>
      </c>
      <c r="AP177" s="402">
        <f t="shared" si="39"/>
        <v>85</v>
      </c>
      <c r="AQ177" s="404">
        <v>50</v>
      </c>
      <c r="AR177" s="404">
        <f t="shared" si="40"/>
        <v>67.5</v>
      </c>
      <c r="AS177" s="637"/>
      <c r="AT177" s="633"/>
      <c r="AU177" s="633"/>
      <c r="AV177" s="628"/>
      <c r="AW177" s="628"/>
      <c r="AX177" s="621"/>
      <c r="AY177" s="621"/>
      <c r="AZ177" s="618"/>
      <c r="BA177" s="200"/>
      <c r="BB177" s="19"/>
      <c r="BC177" s="19"/>
      <c r="BD177" s="19"/>
      <c r="BE177" s="19"/>
      <c r="BF177" s="19"/>
      <c r="BG177" s="205"/>
    </row>
    <row r="178" spans="1:61" ht="51.75" customHeight="1" x14ac:dyDescent="0.2">
      <c r="A178" s="641" t="s">
        <v>267</v>
      </c>
      <c r="B178" s="19" t="s">
        <v>353</v>
      </c>
      <c r="C178" s="464" t="s">
        <v>170</v>
      </c>
      <c r="D178" s="33">
        <v>3</v>
      </c>
      <c r="E178" s="119" t="s">
        <v>122</v>
      </c>
      <c r="F178" s="26">
        <v>1</v>
      </c>
      <c r="G178" s="39" t="s">
        <v>269</v>
      </c>
      <c r="H178" s="9" t="s">
        <v>114</v>
      </c>
      <c r="I178" s="120">
        <v>5</v>
      </c>
      <c r="J178" s="120">
        <v>5</v>
      </c>
      <c r="K178" s="120">
        <v>5</v>
      </c>
      <c r="L178" s="120"/>
      <c r="M178" s="120"/>
      <c r="N178" s="120"/>
      <c r="O178" s="120"/>
      <c r="P178" s="120"/>
      <c r="Q178" s="120"/>
      <c r="R178" s="120"/>
      <c r="S178" s="120">
        <v>4</v>
      </c>
      <c r="T178" s="120">
        <v>4</v>
      </c>
      <c r="U178" s="120">
        <v>4</v>
      </c>
      <c r="V178" s="120"/>
      <c r="W178" s="120"/>
      <c r="X178" s="120"/>
      <c r="Y178" s="120"/>
      <c r="Z178" s="120"/>
      <c r="AA178" s="120"/>
      <c r="AB178" s="120"/>
      <c r="AC178" s="178">
        <f t="shared" si="49"/>
        <v>5</v>
      </c>
      <c r="AD178" s="179">
        <f t="shared" si="50"/>
        <v>4</v>
      </c>
      <c r="AE178" s="187" t="str">
        <f>IFERROR(VLOOKUP(CONCATENATE(AC178,AD178),Hoja1!$L$4:$M$28,2,FALSE),"")</f>
        <v>Extremo</v>
      </c>
      <c r="AF178" s="2">
        <v>1</v>
      </c>
      <c r="AG178" s="189" t="s">
        <v>80</v>
      </c>
      <c r="AH178" s="19" t="s">
        <v>38</v>
      </c>
      <c r="AI178" s="180">
        <v>15</v>
      </c>
      <c r="AJ178" s="180">
        <v>15</v>
      </c>
      <c r="AK178" s="180">
        <v>15</v>
      </c>
      <c r="AL178" s="180">
        <v>15</v>
      </c>
      <c r="AM178" s="180">
        <v>15</v>
      </c>
      <c r="AN178" s="180">
        <v>0</v>
      </c>
      <c r="AO178" s="180">
        <v>10</v>
      </c>
      <c r="AP178" s="402">
        <f t="shared" si="39"/>
        <v>85</v>
      </c>
      <c r="AQ178" s="404">
        <v>50</v>
      </c>
      <c r="AR178" s="404">
        <f t="shared" si="40"/>
        <v>67.5</v>
      </c>
      <c r="AS178" s="637">
        <f>AVERAGE(AR178:AR180)</f>
        <v>67.5</v>
      </c>
      <c r="AT178" s="633" t="s">
        <v>346</v>
      </c>
      <c r="AU178" s="633" t="s">
        <v>346</v>
      </c>
      <c r="AV178" s="630">
        <v>1</v>
      </c>
      <c r="AW178" s="630">
        <v>1</v>
      </c>
      <c r="AX178" s="619">
        <f t="shared" si="44"/>
        <v>4</v>
      </c>
      <c r="AY178" s="619">
        <f t="shared" si="45"/>
        <v>3</v>
      </c>
      <c r="AZ178" s="616" t="str">
        <f>+IFERROR(VLOOKUP(CONCATENATE(AX178,AY178),Hoja1!$L$4:$M$28,2,FALSE),"")</f>
        <v>Alto</v>
      </c>
      <c r="BA178" s="200"/>
      <c r="BB178" s="19"/>
      <c r="BC178" s="19"/>
      <c r="BD178" s="19"/>
      <c r="BE178" s="19"/>
      <c r="BF178" s="19"/>
      <c r="BG178" s="205"/>
    </row>
    <row r="179" spans="1:61" ht="77.25" customHeight="1" x14ac:dyDescent="0.2">
      <c r="A179" s="642"/>
      <c r="B179" s="100"/>
      <c r="C179" s="188"/>
      <c r="D179" s="33"/>
      <c r="E179" s="9"/>
      <c r="F179" s="26">
        <v>2</v>
      </c>
      <c r="G179" s="39" t="s">
        <v>274</v>
      </c>
      <c r="H179" s="186"/>
      <c r="I179" s="120"/>
      <c r="J179" s="120"/>
      <c r="K179" s="120"/>
      <c r="L179" s="120"/>
      <c r="M179" s="120"/>
      <c r="N179" s="120"/>
      <c r="O179" s="120"/>
      <c r="P179" s="120"/>
      <c r="Q179" s="120"/>
      <c r="R179" s="120"/>
      <c r="S179" s="120"/>
      <c r="T179" s="120"/>
      <c r="U179" s="120"/>
      <c r="V179" s="120"/>
      <c r="W179" s="120"/>
      <c r="X179" s="120"/>
      <c r="Y179" s="120"/>
      <c r="Z179" s="120"/>
      <c r="AA179" s="120"/>
      <c r="AB179" s="120"/>
      <c r="AC179" s="178" t="str">
        <f t="shared" si="49"/>
        <v/>
      </c>
      <c r="AD179" s="179" t="str">
        <f t="shared" si="50"/>
        <v/>
      </c>
      <c r="AE179" s="187" t="str">
        <f>IFERROR(VLOOKUP(CONCATENATE(AC179,AD179),Hoja1!$L$4:$M$28,2,FALSE),"")</f>
        <v/>
      </c>
      <c r="AF179" s="2">
        <v>2</v>
      </c>
      <c r="AG179" s="189" t="s">
        <v>118</v>
      </c>
      <c r="AH179" s="19" t="s">
        <v>38</v>
      </c>
      <c r="AI179" s="180">
        <v>15</v>
      </c>
      <c r="AJ179" s="180">
        <v>15</v>
      </c>
      <c r="AK179" s="180">
        <v>15</v>
      </c>
      <c r="AL179" s="180">
        <v>15</v>
      </c>
      <c r="AM179" s="180">
        <v>15</v>
      </c>
      <c r="AN179" s="180">
        <v>0</v>
      </c>
      <c r="AO179" s="180">
        <v>10</v>
      </c>
      <c r="AP179" s="402">
        <f t="shared" si="39"/>
        <v>85</v>
      </c>
      <c r="AQ179" s="404">
        <v>50</v>
      </c>
      <c r="AR179" s="404">
        <f t="shared" si="40"/>
        <v>67.5</v>
      </c>
      <c r="AS179" s="637"/>
      <c r="AT179" s="633"/>
      <c r="AU179" s="633"/>
      <c r="AV179" s="623"/>
      <c r="AW179" s="623"/>
      <c r="AX179" s="620"/>
      <c r="AY179" s="620"/>
      <c r="AZ179" s="617"/>
      <c r="BA179" s="200"/>
      <c r="BB179" s="19"/>
      <c r="BC179" s="19"/>
      <c r="BD179" s="19"/>
      <c r="BE179" s="19"/>
      <c r="BF179" s="19"/>
      <c r="BG179" s="205"/>
    </row>
    <row r="180" spans="1:61" ht="64.5" customHeight="1" x14ac:dyDescent="0.2">
      <c r="A180" s="642"/>
      <c r="B180" s="100"/>
      <c r="C180" s="188"/>
      <c r="D180" s="33"/>
      <c r="E180" s="9"/>
      <c r="F180" s="26">
        <v>3</v>
      </c>
      <c r="G180" s="39" t="s">
        <v>270</v>
      </c>
      <c r="H180" s="186"/>
      <c r="I180" s="120"/>
      <c r="J180" s="120"/>
      <c r="K180" s="120"/>
      <c r="L180" s="120"/>
      <c r="M180" s="120"/>
      <c r="N180" s="120"/>
      <c r="O180" s="120"/>
      <c r="P180" s="120"/>
      <c r="Q180" s="120"/>
      <c r="R180" s="120"/>
      <c r="S180" s="120"/>
      <c r="T180" s="120"/>
      <c r="U180" s="120"/>
      <c r="V180" s="120"/>
      <c r="W180" s="120"/>
      <c r="X180" s="120"/>
      <c r="Y180" s="120"/>
      <c r="Z180" s="120"/>
      <c r="AA180" s="120"/>
      <c r="AB180" s="120"/>
      <c r="AC180" s="178" t="str">
        <f t="shared" si="49"/>
        <v/>
      </c>
      <c r="AD180" s="179" t="str">
        <f t="shared" si="50"/>
        <v/>
      </c>
      <c r="AE180" s="187" t="str">
        <f>IFERROR(VLOOKUP(CONCATENATE(AC180,AD180),Hoja1!$L$4:$M$28,2,FALSE),"")</f>
        <v/>
      </c>
      <c r="AF180" s="2">
        <v>3</v>
      </c>
      <c r="AG180" s="37" t="s">
        <v>119</v>
      </c>
      <c r="AH180" s="19" t="s">
        <v>38</v>
      </c>
      <c r="AI180" s="296">
        <v>15</v>
      </c>
      <c r="AJ180" s="296">
        <v>15</v>
      </c>
      <c r="AK180" s="296">
        <v>15</v>
      </c>
      <c r="AL180" s="296">
        <v>15</v>
      </c>
      <c r="AM180" s="296">
        <v>15</v>
      </c>
      <c r="AN180" s="296">
        <v>0</v>
      </c>
      <c r="AO180" s="296">
        <v>10</v>
      </c>
      <c r="AP180" s="402">
        <f t="shared" ref="AP180:AP211" si="51">SUM(AI180:AO180)</f>
        <v>85</v>
      </c>
      <c r="AQ180" s="404">
        <v>50</v>
      </c>
      <c r="AR180" s="404">
        <f t="shared" ref="AR180:AR211" si="52">AVERAGE(AP180:AQ180)</f>
        <v>67.5</v>
      </c>
      <c r="AS180" s="637"/>
      <c r="AT180" s="633"/>
      <c r="AU180" s="633"/>
      <c r="AV180" s="628"/>
      <c r="AW180" s="628"/>
      <c r="AX180" s="621"/>
      <c r="AY180" s="621"/>
      <c r="AZ180" s="618"/>
      <c r="BA180" s="200"/>
      <c r="BB180" s="19"/>
      <c r="BC180" s="19"/>
      <c r="BD180" s="19"/>
      <c r="BE180" s="19"/>
      <c r="BF180" s="19"/>
      <c r="BG180" s="205"/>
    </row>
    <row r="181" spans="1:61" ht="82.5" customHeight="1" x14ac:dyDescent="0.2">
      <c r="A181" s="243" t="s">
        <v>267</v>
      </c>
      <c r="B181" s="19" t="s">
        <v>354</v>
      </c>
      <c r="C181" s="224" t="s">
        <v>330</v>
      </c>
      <c r="D181" s="33">
        <v>4</v>
      </c>
      <c r="E181" s="399" t="s">
        <v>775</v>
      </c>
      <c r="F181" s="26">
        <v>1</v>
      </c>
      <c r="G181" s="9" t="s">
        <v>776</v>
      </c>
      <c r="H181" s="258" t="s">
        <v>692</v>
      </c>
      <c r="I181" s="120">
        <v>5</v>
      </c>
      <c r="J181" s="120">
        <v>5</v>
      </c>
      <c r="K181" s="120">
        <v>5</v>
      </c>
      <c r="L181" s="120"/>
      <c r="M181" s="120"/>
      <c r="N181" s="120"/>
      <c r="O181" s="120"/>
      <c r="P181" s="120"/>
      <c r="Q181" s="120"/>
      <c r="R181" s="120"/>
      <c r="S181" s="120">
        <v>4</v>
      </c>
      <c r="T181" s="120">
        <v>4</v>
      </c>
      <c r="U181" s="120">
        <v>4</v>
      </c>
      <c r="V181" s="120"/>
      <c r="W181" s="120"/>
      <c r="X181" s="120"/>
      <c r="Y181" s="120"/>
      <c r="Z181" s="120"/>
      <c r="AA181" s="120"/>
      <c r="AB181" s="120"/>
      <c r="AC181" s="178">
        <f t="shared" si="49"/>
        <v>5</v>
      </c>
      <c r="AD181" s="179">
        <f t="shared" si="50"/>
        <v>4</v>
      </c>
      <c r="AE181" s="187" t="str">
        <f>IFERROR(VLOOKUP(CONCATENATE(AC181,AD181),Hoja1!$L$4:$M$28,2,FALSE),"")</f>
        <v>Extremo</v>
      </c>
      <c r="AF181" s="2">
        <v>1</v>
      </c>
      <c r="AG181" s="189" t="s">
        <v>580</v>
      </c>
      <c r="AH181" s="19" t="s">
        <v>38</v>
      </c>
      <c r="AI181" s="180">
        <v>15</v>
      </c>
      <c r="AJ181" s="180">
        <v>15</v>
      </c>
      <c r="AK181" s="180">
        <v>15</v>
      </c>
      <c r="AL181" s="180">
        <v>15</v>
      </c>
      <c r="AM181" s="180">
        <v>15</v>
      </c>
      <c r="AN181" s="180">
        <v>0</v>
      </c>
      <c r="AO181" s="180">
        <v>10</v>
      </c>
      <c r="AP181" s="402">
        <f t="shared" si="51"/>
        <v>85</v>
      </c>
      <c r="AQ181" s="404">
        <v>50</v>
      </c>
      <c r="AR181" s="404">
        <f t="shared" si="52"/>
        <v>67.5</v>
      </c>
      <c r="AS181" s="634">
        <f>AVERAGE(AR181:AR183)</f>
        <v>67.5</v>
      </c>
      <c r="AT181" s="630" t="s">
        <v>346</v>
      </c>
      <c r="AU181" s="630" t="s">
        <v>348</v>
      </c>
      <c r="AV181" s="630">
        <v>1</v>
      </c>
      <c r="AW181" s="630">
        <v>0</v>
      </c>
      <c r="AX181" s="619">
        <f t="shared" ref="AX181" si="53">IFERROR(AC181-AV181,"")</f>
        <v>4</v>
      </c>
      <c r="AY181" s="619">
        <f t="shared" ref="AY181" si="54">IFERROR(AD181-AW181,"")</f>
        <v>4</v>
      </c>
      <c r="AZ181" s="616" t="str">
        <f>+IFERROR(VLOOKUP(CONCATENATE(AX181,AY181),Hoja1!$L$4:$M$28,2,FALSE),"")</f>
        <v>Extremo</v>
      </c>
      <c r="BA181" s="200"/>
      <c r="BB181" s="19"/>
      <c r="BC181" s="19"/>
      <c r="BD181" s="19"/>
      <c r="BE181" s="19"/>
      <c r="BF181" s="19"/>
      <c r="BG181" s="205"/>
    </row>
    <row r="182" spans="1:61" ht="76.5" customHeight="1" x14ac:dyDescent="0.2">
      <c r="A182" s="188"/>
      <c r="B182" s="100"/>
      <c r="C182" s="188"/>
      <c r="D182" s="33"/>
      <c r="E182" s="9"/>
      <c r="F182" s="26">
        <v>2</v>
      </c>
      <c r="G182" s="148" t="s">
        <v>331</v>
      </c>
      <c r="H182" s="186"/>
      <c r="I182" s="120"/>
      <c r="J182" s="120"/>
      <c r="K182" s="120"/>
      <c r="L182" s="120"/>
      <c r="M182" s="120"/>
      <c r="N182" s="120"/>
      <c r="O182" s="120"/>
      <c r="P182" s="120"/>
      <c r="Q182" s="120"/>
      <c r="R182" s="120"/>
      <c r="S182" s="120"/>
      <c r="T182" s="120"/>
      <c r="U182" s="120"/>
      <c r="V182" s="120"/>
      <c r="W182" s="120"/>
      <c r="X182" s="120"/>
      <c r="Y182" s="120"/>
      <c r="Z182" s="120"/>
      <c r="AA182" s="120"/>
      <c r="AB182" s="120"/>
      <c r="AC182" s="178" t="str">
        <f t="shared" si="49"/>
        <v/>
      </c>
      <c r="AD182" s="179" t="str">
        <f t="shared" si="50"/>
        <v/>
      </c>
      <c r="AE182" s="187" t="str">
        <f>IFERROR(VLOOKUP(CONCATENATE(AC182,AD182),Hoja1!$L$4:$M$28,2,FALSE),"")</f>
        <v/>
      </c>
      <c r="AF182" s="2">
        <v>2</v>
      </c>
      <c r="AG182" s="258" t="s">
        <v>580</v>
      </c>
      <c r="AH182" s="19" t="s">
        <v>38</v>
      </c>
      <c r="AI182" s="296">
        <v>15</v>
      </c>
      <c r="AJ182" s="296">
        <v>15</v>
      </c>
      <c r="AK182" s="296">
        <v>15</v>
      </c>
      <c r="AL182" s="296">
        <v>15</v>
      </c>
      <c r="AM182" s="296">
        <v>15</v>
      </c>
      <c r="AN182" s="296">
        <v>0</v>
      </c>
      <c r="AO182" s="296">
        <v>10</v>
      </c>
      <c r="AP182" s="402">
        <f t="shared" si="51"/>
        <v>85</v>
      </c>
      <c r="AQ182" s="404">
        <v>50</v>
      </c>
      <c r="AR182" s="404">
        <f t="shared" si="52"/>
        <v>67.5</v>
      </c>
      <c r="AS182" s="635"/>
      <c r="AT182" s="623"/>
      <c r="AU182" s="623"/>
      <c r="AV182" s="623"/>
      <c r="AW182" s="623"/>
      <c r="AX182" s="620"/>
      <c r="AY182" s="620"/>
      <c r="AZ182" s="617"/>
      <c r="BA182" s="200"/>
      <c r="BB182" s="19"/>
      <c r="BC182" s="19"/>
      <c r="BD182" s="19"/>
      <c r="BE182" s="19"/>
      <c r="BF182" s="19"/>
      <c r="BG182" s="205"/>
    </row>
    <row r="183" spans="1:61" ht="68.25" customHeight="1" x14ac:dyDescent="0.2">
      <c r="A183" s="188"/>
      <c r="B183" s="100"/>
      <c r="C183" s="188"/>
      <c r="D183" s="33"/>
      <c r="E183" s="9"/>
      <c r="F183" s="26">
        <v>3</v>
      </c>
      <c r="G183" s="148" t="s">
        <v>332</v>
      </c>
      <c r="H183" s="186"/>
      <c r="I183" s="120"/>
      <c r="J183" s="120"/>
      <c r="K183" s="120"/>
      <c r="L183" s="120"/>
      <c r="M183" s="120"/>
      <c r="N183" s="120"/>
      <c r="O183" s="120"/>
      <c r="P183" s="120"/>
      <c r="Q183" s="120"/>
      <c r="R183" s="120"/>
      <c r="S183" s="120"/>
      <c r="T183" s="120"/>
      <c r="U183" s="120"/>
      <c r="V183" s="120"/>
      <c r="W183" s="120"/>
      <c r="X183" s="120"/>
      <c r="Y183" s="120"/>
      <c r="Z183" s="120"/>
      <c r="AA183" s="120"/>
      <c r="AB183" s="120"/>
      <c r="AC183" s="178" t="str">
        <f t="shared" si="49"/>
        <v/>
      </c>
      <c r="AD183" s="179" t="str">
        <f t="shared" si="50"/>
        <v/>
      </c>
      <c r="AE183" s="187" t="str">
        <f>IFERROR(VLOOKUP(CONCATENATE(AC183,AD183),Hoja1!$L$4:$M$28,2,FALSE),"")</f>
        <v/>
      </c>
      <c r="AF183" s="2">
        <v>3</v>
      </c>
      <c r="AG183" s="258" t="s">
        <v>580</v>
      </c>
      <c r="AH183" s="19" t="s">
        <v>38</v>
      </c>
      <c r="AI183" s="296">
        <v>15</v>
      </c>
      <c r="AJ183" s="296">
        <v>15</v>
      </c>
      <c r="AK183" s="296">
        <v>15</v>
      </c>
      <c r="AL183" s="296">
        <v>15</v>
      </c>
      <c r="AM183" s="296">
        <v>15</v>
      </c>
      <c r="AN183" s="296">
        <v>0</v>
      </c>
      <c r="AO183" s="296">
        <v>10</v>
      </c>
      <c r="AP183" s="402">
        <f t="shared" si="51"/>
        <v>85</v>
      </c>
      <c r="AQ183" s="404">
        <v>50</v>
      </c>
      <c r="AR183" s="404">
        <f t="shared" si="52"/>
        <v>67.5</v>
      </c>
      <c r="AS183" s="635"/>
      <c r="AT183" s="623"/>
      <c r="AU183" s="623"/>
      <c r="AV183" s="623"/>
      <c r="AW183" s="623"/>
      <c r="AX183" s="620"/>
      <c r="AY183" s="620"/>
      <c r="AZ183" s="617"/>
      <c r="BA183" s="200"/>
      <c r="BB183" s="19"/>
      <c r="BC183" s="19"/>
      <c r="BD183" s="19"/>
      <c r="BE183" s="19"/>
      <c r="BF183" s="19"/>
      <c r="BG183" s="205"/>
    </row>
    <row r="184" spans="1:61" s="327" customFormat="1" ht="68.25" customHeight="1" x14ac:dyDescent="0.2">
      <c r="A184" s="333"/>
      <c r="B184" s="100"/>
      <c r="C184" s="229"/>
      <c r="D184" s="33"/>
      <c r="E184" s="9"/>
      <c r="F184" s="26">
        <v>4</v>
      </c>
      <c r="G184" s="148" t="s">
        <v>777</v>
      </c>
      <c r="H184" s="241"/>
      <c r="I184" s="120"/>
      <c r="J184" s="120"/>
      <c r="K184" s="120"/>
      <c r="L184" s="120"/>
      <c r="M184" s="120"/>
      <c r="N184" s="120"/>
      <c r="O184" s="120"/>
      <c r="P184" s="120"/>
      <c r="Q184" s="120"/>
      <c r="R184" s="120"/>
      <c r="S184" s="120"/>
      <c r="T184" s="120"/>
      <c r="U184" s="120"/>
      <c r="V184" s="120"/>
      <c r="W184" s="120"/>
      <c r="X184" s="120"/>
      <c r="Y184" s="120"/>
      <c r="Z184" s="120"/>
      <c r="AA184" s="120"/>
      <c r="AB184" s="120"/>
      <c r="AC184" s="178"/>
      <c r="AD184" s="179"/>
      <c r="AF184" s="2">
        <v>4</v>
      </c>
      <c r="AG184" s="258" t="s">
        <v>615</v>
      </c>
      <c r="AH184" s="19" t="s">
        <v>38</v>
      </c>
      <c r="AI184" s="325">
        <v>15</v>
      </c>
      <c r="AJ184" s="325">
        <v>15</v>
      </c>
      <c r="AK184" s="325">
        <v>0</v>
      </c>
      <c r="AL184" s="325">
        <v>15</v>
      </c>
      <c r="AM184" s="325">
        <v>0</v>
      </c>
      <c r="AN184" s="325">
        <v>0</v>
      </c>
      <c r="AO184" s="325">
        <v>5</v>
      </c>
      <c r="AP184" s="402">
        <f t="shared" si="51"/>
        <v>50</v>
      </c>
      <c r="AQ184" s="404">
        <v>0</v>
      </c>
      <c r="AR184" s="404">
        <f t="shared" si="52"/>
        <v>25</v>
      </c>
      <c r="AS184" s="636"/>
      <c r="AT184" s="628"/>
      <c r="AU184" s="628"/>
      <c r="AV184" s="628"/>
      <c r="AW184" s="628"/>
      <c r="AX184" s="621"/>
      <c r="AY184" s="621"/>
      <c r="AZ184" s="618"/>
      <c r="BA184" s="326"/>
      <c r="BB184" s="19"/>
      <c r="BC184" s="19"/>
      <c r="BD184" s="19"/>
      <c r="BE184" s="19"/>
      <c r="BF184" s="19"/>
      <c r="BG184" s="205"/>
    </row>
    <row r="185" spans="1:61" ht="52.5" customHeight="1" x14ac:dyDescent="0.2">
      <c r="A185" s="641" t="s">
        <v>267</v>
      </c>
      <c r="B185" s="19" t="s">
        <v>28</v>
      </c>
      <c r="C185" s="224" t="s">
        <v>333</v>
      </c>
      <c r="D185" s="33">
        <v>5</v>
      </c>
      <c r="E185" s="400" t="s">
        <v>778</v>
      </c>
      <c r="F185" s="26">
        <v>1</v>
      </c>
      <c r="G185" s="648" t="s">
        <v>779</v>
      </c>
      <c r="H185" s="258" t="s">
        <v>693</v>
      </c>
      <c r="I185" s="120">
        <v>5</v>
      </c>
      <c r="J185" s="120">
        <v>5</v>
      </c>
      <c r="K185" s="120">
        <v>5</v>
      </c>
      <c r="L185" s="120"/>
      <c r="M185" s="120"/>
      <c r="N185" s="120"/>
      <c r="O185" s="120"/>
      <c r="P185" s="120"/>
      <c r="Q185" s="120"/>
      <c r="R185" s="120"/>
      <c r="S185" s="120">
        <v>4</v>
      </c>
      <c r="T185" s="120">
        <v>4</v>
      </c>
      <c r="U185" s="120">
        <v>4</v>
      </c>
      <c r="V185" s="120"/>
      <c r="W185" s="120"/>
      <c r="X185" s="120"/>
      <c r="Y185" s="120"/>
      <c r="Z185" s="120"/>
      <c r="AA185" s="120"/>
      <c r="AB185" s="120"/>
      <c r="AC185" s="178">
        <f t="shared" si="49"/>
        <v>5</v>
      </c>
      <c r="AD185" s="179">
        <f t="shared" si="50"/>
        <v>4</v>
      </c>
      <c r="AE185" s="187" t="str">
        <f>IFERROR(VLOOKUP(CONCATENATE(AC185,AD185),Hoja1!$L$4:$M$28,2,FALSE),"")</f>
        <v>Extremo</v>
      </c>
      <c r="AF185" s="2">
        <v>1</v>
      </c>
      <c r="AG185" s="237" t="s">
        <v>616</v>
      </c>
      <c r="AH185" s="19" t="s">
        <v>38</v>
      </c>
      <c r="AI185" s="180">
        <v>15</v>
      </c>
      <c r="AJ185" s="180">
        <v>15</v>
      </c>
      <c r="AK185" s="180">
        <v>0</v>
      </c>
      <c r="AL185" s="180">
        <v>15</v>
      </c>
      <c r="AM185" s="180">
        <v>15</v>
      </c>
      <c r="AN185" s="180">
        <v>0</v>
      </c>
      <c r="AO185" s="180">
        <v>10</v>
      </c>
      <c r="AP185" s="402">
        <f t="shared" si="51"/>
        <v>70</v>
      </c>
      <c r="AQ185" s="404">
        <v>50</v>
      </c>
      <c r="AR185" s="404">
        <f t="shared" si="52"/>
        <v>60</v>
      </c>
      <c r="AS185" s="637">
        <f>AVERAGE(AR185:AR188)</f>
        <v>55.625</v>
      </c>
      <c r="AT185" s="633" t="s">
        <v>346</v>
      </c>
      <c r="AU185" s="633" t="s">
        <v>348</v>
      </c>
      <c r="AV185" s="630">
        <v>1</v>
      </c>
      <c r="AW185" s="630">
        <v>0</v>
      </c>
      <c r="AX185" s="619">
        <f t="shared" si="44"/>
        <v>4</v>
      </c>
      <c r="AY185" s="619">
        <f t="shared" si="45"/>
        <v>4</v>
      </c>
      <c r="AZ185" s="616" t="str">
        <f>+IFERROR(VLOOKUP(CONCATENATE(AX185,AY185),Hoja1!$L$4:$M$28,2,FALSE),"")</f>
        <v>Extremo</v>
      </c>
      <c r="BA185" s="200"/>
      <c r="BB185" s="19"/>
      <c r="BC185" s="19"/>
      <c r="BD185" s="19"/>
      <c r="BE185" s="19"/>
      <c r="BF185" s="19"/>
      <c r="BG185" s="205"/>
    </row>
    <row r="186" spans="1:61" s="327" customFormat="1" ht="39.75" customHeight="1" x14ac:dyDescent="0.2">
      <c r="A186" s="642"/>
      <c r="B186" s="19"/>
      <c r="C186" s="224"/>
      <c r="D186" s="33"/>
      <c r="E186" s="331"/>
      <c r="F186" s="26"/>
      <c r="G186" s="649"/>
      <c r="H186" s="241"/>
      <c r="I186" s="120"/>
      <c r="J186" s="120"/>
      <c r="K186" s="120"/>
      <c r="L186" s="120"/>
      <c r="M186" s="120"/>
      <c r="N186" s="120"/>
      <c r="O186" s="120"/>
      <c r="P186" s="120"/>
      <c r="Q186" s="120"/>
      <c r="R186" s="120"/>
      <c r="S186" s="120"/>
      <c r="T186" s="120"/>
      <c r="U186" s="120"/>
      <c r="V186" s="120"/>
      <c r="W186" s="120"/>
      <c r="X186" s="120"/>
      <c r="Y186" s="120"/>
      <c r="Z186" s="120"/>
      <c r="AA186" s="120"/>
      <c r="AB186" s="120"/>
      <c r="AC186" s="178"/>
      <c r="AD186" s="179"/>
      <c r="AF186" s="2">
        <v>2</v>
      </c>
      <c r="AG186" s="237" t="s">
        <v>617</v>
      </c>
      <c r="AH186" s="19" t="s">
        <v>462</v>
      </c>
      <c r="AI186" s="325">
        <v>15</v>
      </c>
      <c r="AJ186" s="325">
        <v>15</v>
      </c>
      <c r="AK186" s="325">
        <v>0</v>
      </c>
      <c r="AL186" s="325">
        <v>15</v>
      </c>
      <c r="AM186" s="325">
        <v>15</v>
      </c>
      <c r="AN186" s="325">
        <v>0</v>
      </c>
      <c r="AO186" s="325">
        <v>10</v>
      </c>
      <c r="AP186" s="402">
        <f t="shared" si="51"/>
        <v>70</v>
      </c>
      <c r="AQ186" s="404">
        <v>0</v>
      </c>
      <c r="AR186" s="404">
        <f t="shared" si="52"/>
        <v>35</v>
      </c>
      <c r="AS186" s="637"/>
      <c r="AT186" s="633"/>
      <c r="AU186" s="633"/>
      <c r="AV186" s="623"/>
      <c r="AW186" s="623"/>
      <c r="AX186" s="620"/>
      <c r="AY186" s="620"/>
      <c r="AZ186" s="617"/>
      <c r="BA186" s="326"/>
      <c r="BB186" s="19"/>
      <c r="BC186" s="19"/>
      <c r="BD186" s="19"/>
      <c r="BE186" s="19"/>
      <c r="BF186" s="19"/>
      <c r="BG186" s="205"/>
    </row>
    <row r="187" spans="1:61" ht="54" customHeight="1" x14ac:dyDescent="0.2">
      <c r="A187" s="642"/>
      <c r="B187" s="100"/>
      <c r="C187" s="190"/>
      <c r="E187" s="332"/>
      <c r="F187" s="223"/>
      <c r="G187" s="148" t="s">
        <v>334</v>
      </c>
      <c r="H187" s="186"/>
      <c r="I187" s="120"/>
      <c r="J187" s="120"/>
      <c r="K187" s="120"/>
      <c r="L187" s="120"/>
      <c r="M187" s="120"/>
      <c r="N187" s="120"/>
      <c r="O187" s="120"/>
      <c r="P187" s="120"/>
      <c r="Q187" s="120"/>
      <c r="R187" s="120"/>
      <c r="S187" s="120"/>
      <c r="T187" s="120"/>
      <c r="U187" s="120"/>
      <c r="V187" s="120"/>
      <c r="W187" s="120"/>
      <c r="X187" s="120"/>
      <c r="Y187" s="120"/>
      <c r="Z187" s="120"/>
      <c r="AA187" s="120"/>
      <c r="AB187" s="120"/>
      <c r="AC187" s="178" t="str">
        <f t="shared" si="49"/>
        <v/>
      </c>
      <c r="AD187" s="179" t="str">
        <f t="shared" si="50"/>
        <v/>
      </c>
      <c r="AE187" s="187" t="str">
        <f>IFERROR(VLOOKUP(CONCATENATE(AC187,AD187),Hoja1!$L$4:$M$28,2,FALSE),"")</f>
        <v/>
      </c>
      <c r="AF187" s="2">
        <v>3</v>
      </c>
      <c r="AG187" s="189" t="s">
        <v>618</v>
      </c>
      <c r="AH187" s="19" t="s">
        <v>38</v>
      </c>
      <c r="AI187" s="180">
        <v>15</v>
      </c>
      <c r="AJ187" s="180">
        <v>15</v>
      </c>
      <c r="AK187" s="180">
        <v>15</v>
      </c>
      <c r="AL187" s="180">
        <v>15</v>
      </c>
      <c r="AM187" s="180">
        <v>15</v>
      </c>
      <c r="AN187" s="180">
        <v>0</v>
      </c>
      <c r="AO187" s="180">
        <v>10</v>
      </c>
      <c r="AP187" s="402">
        <f t="shared" si="51"/>
        <v>85</v>
      </c>
      <c r="AQ187" s="404">
        <v>50</v>
      </c>
      <c r="AR187" s="404">
        <f t="shared" si="52"/>
        <v>67.5</v>
      </c>
      <c r="AS187" s="637"/>
      <c r="AT187" s="633"/>
      <c r="AU187" s="633"/>
      <c r="AV187" s="623"/>
      <c r="AW187" s="623"/>
      <c r="AX187" s="620"/>
      <c r="AY187" s="620"/>
      <c r="AZ187" s="617"/>
      <c r="BA187" s="200"/>
      <c r="BB187" s="19"/>
      <c r="BC187" s="19"/>
      <c r="BD187" s="19"/>
      <c r="BE187" s="19"/>
      <c r="BF187" s="19"/>
      <c r="BG187" s="205"/>
    </row>
    <row r="188" spans="1:61" ht="67.5" customHeight="1" thickBot="1" x14ac:dyDescent="0.25">
      <c r="A188" s="643"/>
      <c r="B188" s="100"/>
      <c r="C188" s="190"/>
      <c r="E188" s="332"/>
      <c r="F188" s="223"/>
      <c r="G188" s="148" t="s">
        <v>780</v>
      </c>
      <c r="H188" s="186"/>
      <c r="I188" s="120"/>
      <c r="J188" s="120"/>
      <c r="K188" s="120"/>
      <c r="L188" s="120"/>
      <c r="M188" s="120"/>
      <c r="N188" s="120"/>
      <c r="O188" s="120"/>
      <c r="P188" s="120"/>
      <c r="Q188" s="120"/>
      <c r="R188" s="120"/>
      <c r="S188" s="120"/>
      <c r="T188" s="120"/>
      <c r="U188" s="120"/>
      <c r="V188" s="120"/>
      <c r="W188" s="120"/>
      <c r="X188" s="120"/>
      <c r="Y188" s="120"/>
      <c r="Z188" s="120"/>
      <c r="AA188" s="120"/>
      <c r="AB188" s="120"/>
      <c r="AC188" s="178" t="str">
        <f t="shared" si="49"/>
        <v/>
      </c>
      <c r="AD188" s="179" t="str">
        <f t="shared" si="50"/>
        <v/>
      </c>
      <c r="AE188" s="187" t="str">
        <f>IFERROR(VLOOKUP(CONCATENATE(AC188,AD188),Hoja1!$L$4:$M$28,2,FALSE),"")</f>
        <v/>
      </c>
      <c r="AF188" s="2">
        <v>4</v>
      </c>
      <c r="AG188" s="237" t="s">
        <v>619</v>
      </c>
      <c r="AH188" s="19" t="s">
        <v>38</v>
      </c>
      <c r="AI188" s="296">
        <v>15</v>
      </c>
      <c r="AJ188" s="296">
        <v>15</v>
      </c>
      <c r="AK188" s="296">
        <v>0</v>
      </c>
      <c r="AL188" s="296">
        <v>15</v>
      </c>
      <c r="AM188" s="296">
        <v>15</v>
      </c>
      <c r="AN188" s="296">
        <v>0</v>
      </c>
      <c r="AO188" s="296">
        <v>10</v>
      </c>
      <c r="AP188" s="402">
        <f t="shared" si="51"/>
        <v>70</v>
      </c>
      <c r="AQ188" s="404">
        <v>50</v>
      </c>
      <c r="AR188" s="404">
        <f t="shared" si="52"/>
        <v>60</v>
      </c>
      <c r="AS188" s="637"/>
      <c r="AT188" s="633"/>
      <c r="AU188" s="633"/>
      <c r="AV188" s="624"/>
      <c r="AW188" s="624"/>
      <c r="AX188" s="631"/>
      <c r="AY188" s="631"/>
      <c r="AZ188" s="632"/>
      <c r="BA188" s="200"/>
      <c r="BB188" s="19"/>
      <c r="BC188" s="19"/>
      <c r="BD188" s="19"/>
      <c r="BE188" s="19"/>
      <c r="BF188" s="19"/>
      <c r="BG188" s="205"/>
    </row>
    <row r="189" spans="1:61" ht="112.5" customHeight="1" x14ac:dyDescent="0.2">
      <c r="A189" s="357" t="s">
        <v>144</v>
      </c>
      <c r="B189" s="403" t="s">
        <v>184</v>
      </c>
      <c r="C189" s="464" t="s">
        <v>179</v>
      </c>
      <c r="D189" s="358">
        <v>1</v>
      </c>
      <c r="E189" s="359" t="s">
        <v>640</v>
      </c>
      <c r="F189" s="360">
        <v>1</v>
      </c>
      <c r="G189" s="361" t="s">
        <v>781</v>
      </c>
      <c r="H189" s="361" t="s">
        <v>641</v>
      </c>
      <c r="I189" s="362">
        <v>4</v>
      </c>
      <c r="J189" s="362">
        <v>4</v>
      </c>
      <c r="K189" s="362">
        <v>3</v>
      </c>
      <c r="L189" s="362">
        <v>3</v>
      </c>
      <c r="M189" s="362">
        <v>3</v>
      </c>
      <c r="N189" s="362">
        <v>3</v>
      </c>
      <c r="O189" s="362">
        <v>5</v>
      </c>
      <c r="P189" s="362">
        <v>4</v>
      </c>
      <c r="Q189" s="363"/>
      <c r="R189" s="363"/>
      <c r="S189" s="362">
        <v>4</v>
      </c>
      <c r="T189" s="362">
        <v>5</v>
      </c>
      <c r="U189" s="362">
        <v>4</v>
      </c>
      <c r="V189" s="362">
        <v>4</v>
      </c>
      <c r="W189" s="362">
        <v>4</v>
      </c>
      <c r="X189" s="362">
        <v>4</v>
      </c>
      <c r="Y189" s="362">
        <v>5</v>
      </c>
      <c r="Z189" s="362">
        <v>5</v>
      </c>
      <c r="AA189" s="363"/>
      <c r="AB189" s="363"/>
      <c r="AC189" s="421">
        <f t="shared" si="49"/>
        <v>4</v>
      </c>
      <c r="AD189" s="424">
        <f t="shared" si="50"/>
        <v>4</v>
      </c>
      <c r="AE189" s="364" t="str">
        <f>IFERROR(VLOOKUP(CONCATENATE(AC189,AD189),[1]Hoja1!$L$4:$M$28,2,FALSE),"")</f>
        <v>Extremo</v>
      </c>
      <c r="AF189" s="360">
        <v>1</v>
      </c>
      <c r="AG189" s="258" t="s">
        <v>642</v>
      </c>
      <c r="AH189" s="365" t="s">
        <v>38</v>
      </c>
      <c r="AI189" s="366">
        <v>15</v>
      </c>
      <c r="AJ189" s="366">
        <v>15</v>
      </c>
      <c r="AK189" s="366">
        <v>15</v>
      </c>
      <c r="AL189" s="366">
        <v>15</v>
      </c>
      <c r="AM189" s="366">
        <v>15</v>
      </c>
      <c r="AN189" s="366">
        <v>15</v>
      </c>
      <c r="AO189" s="366">
        <v>10</v>
      </c>
      <c r="AP189" s="366">
        <f>SUM(AI189:AO189)</f>
        <v>100</v>
      </c>
      <c r="AQ189" s="405">
        <v>100</v>
      </c>
      <c r="AR189" s="405">
        <f>AVERAGE(AP189:AQ189)</f>
        <v>100</v>
      </c>
      <c r="AS189" s="650">
        <f>AVERAGE(AR189:AR194)</f>
        <v>90.416666666666671</v>
      </c>
      <c r="AT189" s="652" t="s">
        <v>346</v>
      </c>
      <c r="AU189" s="652" t="s">
        <v>348</v>
      </c>
      <c r="AV189" s="702">
        <v>2</v>
      </c>
      <c r="AW189" s="702">
        <v>1</v>
      </c>
      <c r="AX189" s="701">
        <f>IFERROR(AC189-AV189,"")</f>
        <v>2</v>
      </c>
      <c r="AY189" s="701">
        <f>IFERROR(AD189-AW189,"")</f>
        <v>3</v>
      </c>
      <c r="AZ189" s="625" t="str">
        <f>+IFERROR(VLOOKUP(CONCATENATE(AX189,AY189),[1]Hoja1!$L$4:$M$28,2,FALSE),"")</f>
        <v>Moderado</v>
      </c>
      <c r="BA189" s="200"/>
      <c r="BB189" s="19"/>
      <c r="BC189" s="19"/>
      <c r="BD189" s="19"/>
      <c r="BE189" s="19"/>
      <c r="BF189" s="19"/>
      <c r="BG189" s="205"/>
    </row>
    <row r="190" spans="1:61" ht="87" customHeight="1" x14ac:dyDescent="0.2">
      <c r="A190" s="367"/>
      <c r="B190" s="368"/>
      <c r="C190" s="369"/>
      <c r="D190" s="370"/>
      <c r="E190" s="371"/>
      <c r="F190" s="372">
        <v>2</v>
      </c>
      <c r="G190" s="373" t="s">
        <v>643</v>
      </c>
      <c r="H190" s="373" t="s">
        <v>644</v>
      </c>
      <c r="I190" s="374"/>
      <c r="J190" s="374"/>
      <c r="K190" s="374"/>
      <c r="L190" s="374"/>
      <c r="M190" s="374"/>
      <c r="N190" s="374"/>
      <c r="O190" s="374"/>
      <c r="P190" s="374"/>
      <c r="Q190" s="374"/>
      <c r="R190" s="374"/>
      <c r="S190" s="374"/>
      <c r="T190" s="374"/>
      <c r="U190" s="374"/>
      <c r="V190" s="374"/>
      <c r="W190" s="374"/>
      <c r="X190" s="374"/>
      <c r="Y190" s="374"/>
      <c r="Z190" s="374"/>
      <c r="AA190" s="374"/>
      <c r="AB190" s="374"/>
      <c r="AC190" s="422"/>
      <c r="AD190" s="425"/>
      <c r="AE190" s="375" t="str">
        <f>IFERROR(VLOOKUP(CONCATENATE(AC190,AD190),[1]Hoja1!$L$4:$M$28,2,FALSE),"")</f>
        <v/>
      </c>
      <c r="AF190" s="376">
        <v>2</v>
      </c>
      <c r="AG190" s="258" t="s">
        <v>645</v>
      </c>
      <c r="AH190" s="377" t="s">
        <v>574</v>
      </c>
      <c r="AI190" s="341">
        <v>15</v>
      </c>
      <c r="AJ190" s="341">
        <v>15</v>
      </c>
      <c r="AK190" s="341">
        <v>15</v>
      </c>
      <c r="AL190" s="341">
        <v>10</v>
      </c>
      <c r="AM190" s="341">
        <v>15</v>
      </c>
      <c r="AN190" s="341">
        <v>15</v>
      </c>
      <c r="AO190" s="341">
        <v>10</v>
      </c>
      <c r="AP190" s="402">
        <f t="shared" ref="AP190:AP200" si="55">SUM(AI190:AO190)</f>
        <v>95</v>
      </c>
      <c r="AQ190" s="404">
        <v>100</v>
      </c>
      <c r="AR190" s="404">
        <f t="shared" ref="AR190:AR200" si="56">AVERAGE(AP190:AQ190)</f>
        <v>97.5</v>
      </c>
      <c r="AS190" s="635"/>
      <c r="AT190" s="653"/>
      <c r="AU190" s="653"/>
      <c r="AV190" s="686"/>
      <c r="AW190" s="686"/>
      <c r="AX190" s="620"/>
      <c r="AY190" s="620"/>
      <c r="AZ190" s="626"/>
      <c r="BA190" s="200"/>
      <c r="BB190" s="19"/>
      <c r="BC190" s="19"/>
      <c r="BD190" s="19"/>
      <c r="BE190" s="19"/>
      <c r="BF190" s="19"/>
      <c r="BG190" s="205"/>
    </row>
    <row r="191" spans="1:61" ht="81.75" customHeight="1" x14ac:dyDescent="0.2">
      <c r="A191" s="367"/>
      <c r="B191" s="368"/>
      <c r="C191" s="369"/>
      <c r="D191" s="370"/>
      <c r="E191" s="371"/>
      <c r="F191" s="372">
        <v>3</v>
      </c>
      <c r="G191" s="373" t="s">
        <v>646</v>
      </c>
      <c r="H191" s="373" t="s">
        <v>143</v>
      </c>
      <c r="I191" s="374"/>
      <c r="J191" s="374"/>
      <c r="K191" s="374"/>
      <c r="L191" s="374"/>
      <c r="M191" s="374"/>
      <c r="N191" s="374"/>
      <c r="O191" s="374"/>
      <c r="P191" s="374"/>
      <c r="Q191" s="374"/>
      <c r="R191" s="374"/>
      <c r="S191" s="374"/>
      <c r="T191" s="374"/>
      <c r="U191" s="374"/>
      <c r="V191" s="374"/>
      <c r="W191" s="374"/>
      <c r="X191" s="374"/>
      <c r="Y191" s="374"/>
      <c r="Z191" s="374"/>
      <c r="AA191" s="374"/>
      <c r="AB191" s="374"/>
      <c r="AC191" s="422"/>
      <c r="AD191" s="425"/>
      <c r="AE191" s="375" t="str">
        <f>IFERROR(VLOOKUP(CONCATENATE(AC191,AD191),[1]Hoja1!$L$4:$M$28,2,FALSE),"")</f>
        <v/>
      </c>
      <c r="AF191" s="376">
        <v>3</v>
      </c>
      <c r="AG191" s="258" t="s">
        <v>647</v>
      </c>
      <c r="AH191" s="377" t="s">
        <v>38</v>
      </c>
      <c r="AI191" s="341">
        <v>15</v>
      </c>
      <c r="AJ191" s="341">
        <v>15</v>
      </c>
      <c r="AK191" s="341">
        <v>15</v>
      </c>
      <c r="AL191" s="341">
        <v>15</v>
      </c>
      <c r="AM191" s="341">
        <v>15</v>
      </c>
      <c r="AN191" s="341">
        <v>15</v>
      </c>
      <c r="AO191" s="341">
        <v>10</v>
      </c>
      <c r="AP191" s="402">
        <f t="shared" si="55"/>
        <v>100</v>
      </c>
      <c r="AQ191" s="404">
        <v>50</v>
      </c>
      <c r="AR191" s="404">
        <f t="shared" si="56"/>
        <v>75</v>
      </c>
      <c r="AS191" s="635"/>
      <c r="AT191" s="653"/>
      <c r="AU191" s="653"/>
      <c r="AV191" s="686"/>
      <c r="AW191" s="686"/>
      <c r="AX191" s="620"/>
      <c r="AY191" s="620"/>
      <c r="AZ191" s="626"/>
      <c r="BA191" s="200"/>
      <c r="BB191" s="19"/>
      <c r="BC191" s="19"/>
      <c r="BD191" s="19"/>
      <c r="BE191" s="19"/>
      <c r="BF191" s="19"/>
      <c r="BG191" s="205"/>
      <c r="BH191" s="194"/>
      <c r="BI191" s="194"/>
    </row>
    <row r="192" spans="1:61" ht="99.75" customHeight="1" thickBot="1" x14ac:dyDescent="0.25">
      <c r="A192" s="367"/>
      <c r="B192" s="368"/>
      <c r="C192" s="369"/>
      <c r="D192" s="370"/>
      <c r="E192" s="378"/>
      <c r="F192" s="372">
        <v>4</v>
      </c>
      <c r="G192" s="379" t="s">
        <v>648</v>
      </c>
      <c r="H192" s="380" t="s">
        <v>649</v>
      </c>
      <c r="I192" s="374"/>
      <c r="J192" s="374"/>
      <c r="K192" s="374"/>
      <c r="L192" s="374"/>
      <c r="M192" s="374"/>
      <c r="N192" s="374"/>
      <c r="O192" s="374"/>
      <c r="P192" s="374"/>
      <c r="Q192" s="374"/>
      <c r="R192" s="374"/>
      <c r="S192" s="374"/>
      <c r="T192" s="374"/>
      <c r="U192" s="374"/>
      <c r="V192" s="374"/>
      <c r="W192" s="374"/>
      <c r="X192" s="374"/>
      <c r="Y192" s="374"/>
      <c r="Z192" s="374"/>
      <c r="AA192" s="374"/>
      <c r="AB192" s="374"/>
      <c r="AC192" s="422"/>
      <c r="AD192" s="425"/>
      <c r="AE192" s="375" t="str">
        <f>IFERROR(VLOOKUP(CONCATENATE(AC192,AD192),[1]Hoja1!$L$4:$M$28,2,FALSE),"")</f>
        <v/>
      </c>
      <c r="AF192" s="376">
        <v>4</v>
      </c>
      <c r="AG192" s="9" t="s">
        <v>669</v>
      </c>
      <c r="AH192" s="381" t="s">
        <v>462</v>
      </c>
      <c r="AI192" s="341">
        <v>15</v>
      </c>
      <c r="AJ192" s="341">
        <v>15</v>
      </c>
      <c r="AK192" s="341">
        <v>15</v>
      </c>
      <c r="AL192" s="341">
        <v>10</v>
      </c>
      <c r="AM192" s="341">
        <v>15</v>
      </c>
      <c r="AN192" s="341">
        <v>15</v>
      </c>
      <c r="AO192" s="341">
        <v>5</v>
      </c>
      <c r="AP192" s="402">
        <f t="shared" si="55"/>
        <v>90</v>
      </c>
      <c r="AQ192" s="404">
        <v>50</v>
      </c>
      <c r="AR192" s="404">
        <f t="shared" si="56"/>
        <v>70</v>
      </c>
      <c r="AS192" s="635"/>
      <c r="AT192" s="653"/>
      <c r="AU192" s="653"/>
      <c r="AV192" s="686"/>
      <c r="AW192" s="686"/>
      <c r="AX192" s="620"/>
      <c r="AY192" s="620"/>
      <c r="AZ192" s="626"/>
      <c r="BA192" s="200"/>
      <c r="BB192" s="19"/>
      <c r="BC192" s="19"/>
      <c r="BD192" s="19"/>
      <c r="BE192" s="19"/>
      <c r="BF192" s="19"/>
      <c r="BG192" s="205"/>
      <c r="BH192" s="98"/>
      <c r="BI192" s="98"/>
    </row>
    <row r="193" spans="1:61" ht="131.25" customHeight="1" thickBot="1" x14ac:dyDescent="0.25">
      <c r="A193" s="382"/>
      <c r="B193" s="383"/>
      <c r="C193" s="384"/>
      <c r="D193" s="385"/>
      <c r="E193" s="378"/>
      <c r="F193" s="386">
        <v>5</v>
      </c>
      <c r="G193" s="387" t="s">
        <v>650</v>
      </c>
      <c r="H193" s="388"/>
      <c r="I193" s="389"/>
      <c r="J193" s="389"/>
      <c r="K193" s="389"/>
      <c r="L193" s="389"/>
      <c r="M193" s="389"/>
      <c r="N193" s="389"/>
      <c r="O193" s="389"/>
      <c r="P193" s="389"/>
      <c r="Q193" s="389"/>
      <c r="R193" s="389"/>
      <c r="S193" s="389"/>
      <c r="T193" s="389"/>
      <c r="U193" s="389"/>
      <c r="V193" s="389"/>
      <c r="W193" s="389"/>
      <c r="X193" s="389"/>
      <c r="Y193" s="389"/>
      <c r="Z193" s="389"/>
      <c r="AA193" s="389"/>
      <c r="AB193" s="389"/>
      <c r="AC193" s="423"/>
      <c r="AD193" s="426"/>
      <c r="AE193" s="390" t="str">
        <f>IFERROR(VLOOKUP(CONCATENATE(AC193,AD193),[1]Hoja1!$L$4:$M$28,2,FALSE),"")</f>
        <v/>
      </c>
      <c r="AF193" s="391">
        <v>5</v>
      </c>
      <c r="AG193" s="517" t="s">
        <v>642</v>
      </c>
      <c r="AH193" s="365" t="s">
        <v>38</v>
      </c>
      <c r="AI193" s="366">
        <v>15</v>
      </c>
      <c r="AJ193" s="366">
        <v>15</v>
      </c>
      <c r="AK193" s="366">
        <v>15</v>
      </c>
      <c r="AL193" s="366">
        <v>15</v>
      </c>
      <c r="AM193" s="366">
        <v>15</v>
      </c>
      <c r="AN193" s="366">
        <v>15</v>
      </c>
      <c r="AO193" s="366">
        <v>10</v>
      </c>
      <c r="AP193" s="402">
        <f t="shared" si="55"/>
        <v>100</v>
      </c>
      <c r="AQ193" s="406">
        <v>100</v>
      </c>
      <c r="AR193" s="404">
        <f t="shared" si="56"/>
        <v>100</v>
      </c>
      <c r="AS193" s="651"/>
      <c r="AT193" s="654"/>
      <c r="AU193" s="654"/>
      <c r="AV193" s="703"/>
      <c r="AW193" s="703"/>
      <c r="AX193" s="631"/>
      <c r="AY193" s="631"/>
      <c r="AZ193" s="627"/>
      <c r="BA193" s="200"/>
      <c r="BB193" s="19"/>
      <c r="BC193" s="19"/>
      <c r="BD193" s="19"/>
      <c r="BE193" s="19"/>
      <c r="BF193" s="19"/>
      <c r="BG193" s="205"/>
      <c r="BH193" s="98"/>
      <c r="BI193" s="98"/>
    </row>
    <row r="194" spans="1:61" ht="90" customHeight="1" x14ac:dyDescent="0.2">
      <c r="A194" s="357" t="s">
        <v>144</v>
      </c>
      <c r="B194" s="403" t="s">
        <v>29</v>
      </c>
      <c r="C194" s="464" t="s">
        <v>180</v>
      </c>
      <c r="D194" s="358">
        <v>2</v>
      </c>
      <c r="E194" s="393" t="s">
        <v>782</v>
      </c>
      <c r="F194" s="360">
        <v>1</v>
      </c>
      <c r="G194" s="361" t="s">
        <v>783</v>
      </c>
      <c r="H194" s="394" t="s">
        <v>651</v>
      </c>
      <c r="I194" s="362">
        <v>2</v>
      </c>
      <c r="J194" s="362">
        <v>4</v>
      </c>
      <c r="K194" s="362">
        <v>4</v>
      </c>
      <c r="L194" s="362">
        <v>3</v>
      </c>
      <c r="M194" s="362">
        <v>3</v>
      </c>
      <c r="N194" s="362">
        <v>2</v>
      </c>
      <c r="O194" s="363"/>
      <c r="P194" s="363"/>
      <c r="Q194" s="363"/>
      <c r="R194" s="363"/>
      <c r="S194" s="362">
        <v>4</v>
      </c>
      <c r="T194" s="362">
        <v>4</v>
      </c>
      <c r="U194" s="362">
        <v>3</v>
      </c>
      <c r="V194" s="362">
        <v>3</v>
      </c>
      <c r="W194" s="362">
        <v>5</v>
      </c>
      <c r="X194" s="362">
        <v>4</v>
      </c>
      <c r="Y194" s="363"/>
      <c r="Z194" s="363"/>
      <c r="AA194" s="363"/>
      <c r="AB194" s="363"/>
      <c r="AC194" s="421">
        <f t="shared" si="49"/>
        <v>3</v>
      </c>
      <c r="AD194" s="424">
        <f t="shared" si="50"/>
        <v>4</v>
      </c>
      <c r="AE194" s="364" t="str">
        <f>IFERROR(VLOOKUP(CONCATENATE(AC194,AD194),[1]Hoja1!$L$4:$M$28,2,FALSE),"")</f>
        <v>Extremo</v>
      </c>
      <c r="AF194" s="360">
        <v>1</v>
      </c>
      <c r="AG194" s="518" t="s">
        <v>652</v>
      </c>
      <c r="AH194" s="365" t="s">
        <v>38</v>
      </c>
      <c r="AI194" s="366">
        <v>15</v>
      </c>
      <c r="AJ194" s="366">
        <v>15</v>
      </c>
      <c r="AK194" s="366">
        <v>15</v>
      </c>
      <c r="AL194" s="366">
        <v>15</v>
      </c>
      <c r="AM194" s="366">
        <v>15</v>
      </c>
      <c r="AN194" s="366">
        <v>15</v>
      </c>
      <c r="AO194" s="366">
        <v>10</v>
      </c>
      <c r="AP194" s="366">
        <f t="shared" si="55"/>
        <v>100</v>
      </c>
      <c r="AQ194" s="405">
        <v>100</v>
      </c>
      <c r="AR194" s="405">
        <f t="shared" si="56"/>
        <v>100</v>
      </c>
      <c r="AS194" s="650">
        <f>AVERAGE(AR194:AR199)</f>
        <v>85.416666666666671</v>
      </c>
      <c r="AT194" s="622" t="s">
        <v>346</v>
      </c>
      <c r="AU194" s="622" t="s">
        <v>346</v>
      </c>
      <c r="AV194" s="622">
        <v>2</v>
      </c>
      <c r="AW194" s="622">
        <v>1</v>
      </c>
      <c r="AX194" s="701">
        <f>IFERROR(AC194-AV194,"")</f>
        <v>1</v>
      </c>
      <c r="AY194" s="701">
        <f>IFERROR(AD194-AW194,"")</f>
        <v>3</v>
      </c>
      <c r="AZ194" s="625" t="str">
        <f>+IFERROR(VLOOKUP(CONCATENATE(AX194,AY194),[1]Hoja1!$L$4:$M$28,2,FALSE),"")</f>
        <v>Moderado</v>
      </c>
      <c r="BA194" s="200"/>
      <c r="BB194" s="19"/>
      <c r="BC194" s="19"/>
      <c r="BD194" s="19"/>
      <c r="BE194" s="19"/>
      <c r="BF194" s="19"/>
      <c r="BG194" s="205"/>
      <c r="BH194" s="98"/>
      <c r="BI194" s="98"/>
    </row>
    <row r="195" spans="1:61" ht="51.75" customHeight="1" x14ac:dyDescent="0.2">
      <c r="A195" s="367"/>
      <c r="B195" s="368"/>
      <c r="C195" s="369"/>
      <c r="D195" s="370"/>
      <c r="E195" s="371"/>
      <c r="F195" s="372">
        <v>2</v>
      </c>
      <c r="G195" s="373" t="s">
        <v>653</v>
      </c>
      <c r="H195" s="373" t="s">
        <v>654</v>
      </c>
      <c r="I195" s="374"/>
      <c r="J195" s="374"/>
      <c r="K195" s="374"/>
      <c r="L195" s="374"/>
      <c r="M195" s="374"/>
      <c r="N195" s="374"/>
      <c r="O195" s="374"/>
      <c r="P195" s="374"/>
      <c r="Q195" s="374"/>
      <c r="R195" s="374"/>
      <c r="S195" s="374"/>
      <c r="T195" s="374"/>
      <c r="U195" s="374"/>
      <c r="V195" s="374"/>
      <c r="W195" s="374"/>
      <c r="X195" s="374"/>
      <c r="Y195" s="374"/>
      <c r="Z195" s="374"/>
      <c r="AA195" s="374"/>
      <c r="AB195" s="374"/>
      <c r="AC195" s="422"/>
      <c r="AD195" s="425"/>
      <c r="AE195" s="375" t="str">
        <f>IFERROR(VLOOKUP(CONCATENATE(AC195,AD195),[1]Hoja1!$L$4:$M$28,2,FALSE),"")</f>
        <v/>
      </c>
      <c r="AF195" s="376">
        <v>2</v>
      </c>
      <c r="AG195" s="519" t="s">
        <v>655</v>
      </c>
      <c r="AH195" s="377" t="s">
        <v>574</v>
      </c>
      <c r="AI195" s="341">
        <v>15</v>
      </c>
      <c r="AJ195" s="341">
        <v>15</v>
      </c>
      <c r="AK195" s="341">
        <v>15</v>
      </c>
      <c r="AL195" s="341">
        <v>10</v>
      </c>
      <c r="AM195" s="341">
        <v>15</v>
      </c>
      <c r="AN195" s="341">
        <v>15</v>
      </c>
      <c r="AO195" s="341">
        <v>10</v>
      </c>
      <c r="AP195" s="402">
        <f t="shared" si="55"/>
        <v>95</v>
      </c>
      <c r="AQ195" s="404">
        <v>100</v>
      </c>
      <c r="AR195" s="404">
        <f t="shared" si="56"/>
        <v>97.5</v>
      </c>
      <c r="AS195" s="635"/>
      <c r="AT195" s="623"/>
      <c r="AU195" s="623"/>
      <c r="AV195" s="623"/>
      <c r="AW195" s="623"/>
      <c r="AX195" s="620"/>
      <c r="AY195" s="620"/>
      <c r="AZ195" s="626"/>
      <c r="BA195" s="200"/>
      <c r="BB195" s="19"/>
      <c r="BC195" s="19"/>
      <c r="BD195" s="19"/>
      <c r="BE195" s="19"/>
      <c r="BF195" s="19"/>
      <c r="BG195" s="205"/>
      <c r="BH195" s="99"/>
      <c r="BI195" s="99"/>
    </row>
    <row r="196" spans="1:61" ht="61.5" customHeight="1" x14ac:dyDescent="0.2">
      <c r="A196" s="367"/>
      <c r="B196" s="368"/>
      <c r="C196" s="369"/>
      <c r="D196" s="370"/>
      <c r="E196" s="371"/>
      <c r="F196" s="372">
        <v>3</v>
      </c>
      <c r="G196" s="373" t="s">
        <v>656</v>
      </c>
      <c r="H196" s="373" t="s">
        <v>143</v>
      </c>
      <c r="I196" s="374"/>
      <c r="J196" s="374"/>
      <c r="K196" s="374"/>
      <c r="L196" s="374"/>
      <c r="M196" s="374"/>
      <c r="N196" s="374"/>
      <c r="O196" s="374"/>
      <c r="P196" s="374"/>
      <c r="Q196" s="374"/>
      <c r="R196" s="374"/>
      <c r="S196" s="374"/>
      <c r="T196" s="374"/>
      <c r="U196" s="374"/>
      <c r="V196" s="374"/>
      <c r="W196" s="374"/>
      <c r="X196" s="374"/>
      <c r="Y196" s="374"/>
      <c r="Z196" s="374"/>
      <c r="AA196" s="374"/>
      <c r="AB196" s="374"/>
      <c r="AC196" s="422"/>
      <c r="AD196" s="425"/>
      <c r="AE196" s="375" t="str">
        <f>IFERROR(VLOOKUP(CONCATENATE(AC196,AD196),[1]Hoja1!$L$4:$M$28,2,FALSE),"")</f>
        <v/>
      </c>
      <c r="AF196" s="376">
        <v>3</v>
      </c>
      <c r="AG196" s="519" t="s">
        <v>657</v>
      </c>
      <c r="AH196" s="377" t="s">
        <v>574</v>
      </c>
      <c r="AI196" s="341">
        <v>15</v>
      </c>
      <c r="AJ196" s="341">
        <v>15</v>
      </c>
      <c r="AK196" s="341">
        <v>15</v>
      </c>
      <c r="AL196" s="341">
        <v>10</v>
      </c>
      <c r="AM196" s="341">
        <v>15</v>
      </c>
      <c r="AN196" s="341">
        <v>15</v>
      </c>
      <c r="AO196" s="341">
        <v>5</v>
      </c>
      <c r="AP196" s="402">
        <f t="shared" si="55"/>
        <v>90</v>
      </c>
      <c r="AQ196" s="404">
        <v>100</v>
      </c>
      <c r="AR196" s="404">
        <f t="shared" si="56"/>
        <v>95</v>
      </c>
      <c r="AS196" s="635"/>
      <c r="AT196" s="623"/>
      <c r="AU196" s="623"/>
      <c r="AV196" s="623"/>
      <c r="AW196" s="623"/>
      <c r="AX196" s="620"/>
      <c r="AY196" s="620"/>
      <c r="AZ196" s="626"/>
      <c r="BA196" s="200"/>
      <c r="BB196" s="19"/>
      <c r="BC196" s="19"/>
      <c r="BD196" s="19"/>
      <c r="BE196" s="19"/>
      <c r="BF196" s="19"/>
      <c r="BG196" s="205"/>
      <c r="BH196" s="99"/>
      <c r="BI196" s="99"/>
    </row>
    <row r="197" spans="1:61" ht="51.75" customHeight="1" x14ac:dyDescent="0.2">
      <c r="A197" s="367"/>
      <c r="B197" s="368"/>
      <c r="C197" s="369"/>
      <c r="D197" s="370"/>
      <c r="E197" s="371"/>
      <c r="F197" s="372">
        <v>4</v>
      </c>
      <c r="G197" s="373" t="s">
        <v>658</v>
      </c>
      <c r="H197" s="373" t="s">
        <v>784</v>
      </c>
      <c r="I197" s="374"/>
      <c r="J197" s="374"/>
      <c r="K197" s="374"/>
      <c r="L197" s="374"/>
      <c r="M197" s="374"/>
      <c r="N197" s="374"/>
      <c r="O197" s="374"/>
      <c r="P197" s="374"/>
      <c r="Q197" s="374"/>
      <c r="R197" s="374"/>
      <c r="S197" s="374"/>
      <c r="T197" s="374"/>
      <c r="U197" s="374"/>
      <c r="V197" s="374"/>
      <c r="W197" s="374"/>
      <c r="X197" s="374"/>
      <c r="Y197" s="374"/>
      <c r="Z197" s="374"/>
      <c r="AA197" s="374"/>
      <c r="AB197" s="374"/>
      <c r="AC197" s="422"/>
      <c r="AD197" s="425"/>
      <c r="AE197" s="375" t="str">
        <f>IFERROR(VLOOKUP(CONCATENATE(AC197,AD197),[1]Hoja1!$L$4:$M$28,2,FALSE),"")</f>
        <v/>
      </c>
      <c r="AF197" s="376">
        <v>4</v>
      </c>
      <c r="AG197" s="519" t="s">
        <v>659</v>
      </c>
      <c r="AH197" s="377" t="s">
        <v>574</v>
      </c>
      <c r="AI197" s="341">
        <v>15</v>
      </c>
      <c r="AJ197" s="341">
        <v>15</v>
      </c>
      <c r="AK197" s="341">
        <v>15</v>
      </c>
      <c r="AL197" s="341">
        <v>10</v>
      </c>
      <c r="AM197" s="341">
        <v>15</v>
      </c>
      <c r="AN197" s="341">
        <v>15</v>
      </c>
      <c r="AO197" s="341">
        <v>10</v>
      </c>
      <c r="AP197" s="402">
        <f t="shared" si="55"/>
        <v>95</v>
      </c>
      <c r="AQ197" s="404">
        <v>50</v>
      </c>
      <c r="AR197" s="404">
        <f t="shared" si="56"/>
        <v>72.5</v>
      </c>
      <c r="AS197" s="635"/>
      <c r="AT197" s="623"/>
      <c r="AU197" s="623"/>
      <c r="AV197" s="623"/>
      <c r="AW197" s="623"/>
      <c r="AX197" s="620"/>
      <c r="AY197" s="620"/>
      <c r="AZ197" s="626"/>
      <c r="BA197" s="200"/>
      <c r="BB197" s="19"/>
      <c r="BC197" s="19"/>
      <c r="BD197" s="19"/>
      <c r="BE197" s="19"/>
      <c r="BF197" s="19"/>
      <c r="BG197" s="205"/>
      <c r="BH197" s="98"/>
      <c r="BI197" s="98"/>
    </row>
    <row r="198" spans="1:61" ht="64.5" customHeight="1" thickBot="1" x14ac:dyDescent="0.25">
      <c r="A198" s="382"/>
      <c r="B198" s="383"/>
      <c r="C198" s="384"/>
      <c r="D198" s="385"/>
      <c r="E198" s="395"/>
      <c r="F198" s="386">
        <v>5</v>
      </c>
      <c r="G198" s="387" t="s">
        <v>660</v>
      </c>
      <c r="H198" s="387"/>
      <c r="I198" s="389"/>
      <c r="J198" s="389"/>
      <c r="K198" s="389"/>
      <c r="L198" s="389"/>
      <c r="M198" s="389"/>
      <c r="N198" s="389"/>
      <c r="O198" s="389"/>
      <c r="P198" s="389"/>
      <c r="Q198" s="389"/>
      <c r="R198" s="389"/>
      <c r="S198" s="389"/>
      <c r="T198" s="389"/>
      <c r="U198" s="389"/>
      <c r="V198" s="389"/>
      <c r="W198" s="389"/>
      <c r="X198" s="389"/>
      <c r="Y198" s="389"/>
      <c r="Z198" s="389"/>
      <c r="AA198" s="389"/>
      <c r="AB198" s="389"/>
      <c r="AC198" s="423"/>
      <c r="AD198" s="426"/>
      <c r="AE198" s="390" t="str">
        <f>IFERROR(VLOOKUP(CONCATENATE(AC198,AD198),[1]Hoja1!$L$4:$M$28,2,FALSE),"")</f>
        <v/>
      </c>
      <c r="AF198" s="391">
        <v>5</v>
      </c>
      <c r="AG198" s="520" t="s">
        <v>661</v>
      </c>
      <c r="AH198" s="396" t="s">
        <v>50</v>
      </c>
      <c r="AI198" s="392">
        <v>15</v>
      </c>
      <c r="AJ198" s="392">
        <v>15</v>
      </c>
      <c r="AK198" s="392">
        <v>15</v>
      </c>
      <c r="AL198" s="392">
        <v>10</v>
      </c>
      <c r="AM198" s="392">
        <v>15</v>
      </c>
      <c r="AN198" s="392">
        <v>15</v>
      </c>
      <c r="AO198" s="392">
        <v>10</v>
      </c>
      <c r="AP198" s="392">
        <f t="shared" si="55"/>
        <v>95</v>
      </c>
      <c r="AQ198" s="406">
        <v>50</v>
      </c>
      <c r="AR198" s="406">
        <f t="shared" si="56"/>
        <v>72.5</v>
      </c>
      <c r="AS198" s="651"/>
      <c r="AT198" s="624"/>
      <c r="AU198" s="624"/>
      <c r="AV198" s="624"/>
      <c r="AW198" s="624"/>
      <c r="AX198" s="631"/>
      <c r="AY198" s="631"/>
      <c r="AZ198" s="627"/>
      <c r="BA198" s="200"/>
      <c r="BB198" s="19"/>
      <c r="BC198" s="19"/>
      <c r="BD198" s="19"/>
      <c r="BE198" s="19"/>
      <c r="BF198" s="19"/>
      <c r="BG198" s="205"/>
      <c r="BH198" s="99"/>
      <c r="BI198" s="99"/>
    </row>
    <row r="199" spans="1:61" ht="107.25" customHeight="1" x14ac:dyDescent="0.2">
      <c r="A199" s="357" t="s">
        <v>662</v>
      </c>
      <c r="B199" s="403" t="s">
        <v>29</v>
      </c>
      <c r="C199" s="464" t="s">
        <v>181</v>
      </c>
      <c r="D199" s="358">
        <v>3</v>
      </c>
      <c r="E199" s="359" t="s">
        <v>663</v>
      </c>
      <c r="F199" s="397">
        <v>1</v>
      </c>
      <c r="G199" s="361" t="s">
        <v>664</v>
      </c>
      <c r="H199" s="361" t="s">
        <v>665</v>
      </c>
      <c r="I199" s="363">
        <v>2</v>
      </c>
      <c r="J199" s="362">
        <v>3</v>
      </c>
      <c r="K199" s="362">
        <v>4</v>
      </c>
      <c r="L199" s="362">
        <v>3</v>
      </c>
      <c r="M199" s="362">
        <v>5</v>
      </c>
      <c r="N199" s="362">
        <v>4</v>
      </c>
      <c r="O199" s="363"/>
      <c r="P199" s="363"/>
      <c r="Q199" s="363"/>
      <c r="R199" s="363"/>
      <c r="S199" s="362">
        <v>2</v>
      </c>
      <c r="T199" s="362">
        <v>3</v>
      </c>
      <c r="U199" s="362">
        <v>5</v>
      </c>
      <c r="V199" s="362">
        <v>3</v>
      </c>
      <c r="W199" s="362">
        <v>5</v>
      </c>
      <c r="X199" s="362">
        <v>4</v>
      </c>
      <c r="Y199" s="363"/>
      <c r="Z199" s="363"/>
      <c r="AA199" s="363"/>
      <c r="AB199" s="363"/>
      <c r="AC199" s="421">
        <f t="shared" si="49"/>
        <v>4</v>
      </c>
      <c r="AD199" s="424">
        <f t="shared" si="50"/>
        <v>4</v>
      </c>
      <c r="AE199" s="364" t="str">
        <f>IFERROR(VLOOKUP(CONCATENATE(AC199,AD199),[1]Hoja1!$L$4:$M$28,2,FALSE),"")</f>
        <v>Extremo</v>
      </c>
      <c r="AF199" s="360">
        <v>1</v>
      </c>
      <c r="AG199" s="518" t="s">
        <v>666</v>
      </c>
      <c r="AH199" s="365" t="s">
        <v>38</v>
      </c>
      <c r="AI199" s="366">
        <v>15</v>
      </c>
      <c r="AJ199" s="366">
        <v>15</v>
      </c>
      <c r="AK199" s="366">
        <v>15</v>
      </c>
      <c r="AL199" s="366">
        <v>15</v>
      </c>
      <c r="AM199" s="366">
        <v>15</v>
      </c>
      <c r="AN199" s="366">
        <v>15</v>
      </c>
      <c r="AO199" s="366">
        <v>10</v>
      </c>
      <c r="AP199" s="366">
        <f t="shared" si="55"/>
        <v>100</v>
      </c>
      <c r="AQ199" s="405">
        <v>50</v>
      </c>
      <c r="AR199" s="405">
        <f t="shared" si="56"/>
        <v>75</v>
      </c>
      <c r="AS199" s="650">
        <f>AVERAGE(AR199:AR200)</f>
        <v>75</v>
      </c>
      <c r="AT199" s="622" t="s">
        <v>346</v>
      </c>
      <c r="AU199" s="622" t="s">
        <v>348</v>
      </c>
      <c r="AV199" s="622">
        <v>1</v>
      </c>
      <c r="AW199" s="622">
        <v>0</v>
      </c>
      <c r="AX199" s="622">
        <f>IFERROR(AC199-AV199,"")</f>
        <v>3</v>
      </c>
      <c r="AY199" s="622">
        <f>IFERROR(AD199-AW199,"")</f>
        <v>4</v>
      </c>
      <c r="AZ199" s="625" t="str">
        <f>+IFERROR(VLOOKUP(CONCATENATE(AX199,AY199),[1]Hoja1!$L$4:$M$28,2,FALSE),"")</f>
        <v>Extremo</v>
      </c>
      <c r="BA199" s="200"/>
      <c r="BB199" s="19"/>
      <c r="BC199" s="19"/>
      <c r="BD199" s="19"/>
      <c r="BE199" s="19"/>
      <c r="BF199" s="19"/>
      <c r="BG199" s="205"/>
      <c r="BH199" s="98"/>
      <c r="BI199" s="98"/>
    </row>
    <row r="200" spans="1:61" ht="114" customHeight="1" thickBot="1" x14ac:dyDescent="0.25">
      <c r="A200" s="382"/>
      <c r="B200" s="383"/>
      <c r="C200" s="384"/>
      <c r="D200" s="385"/>
      <c r="E200" s="395"/>
      <c r="F200" s="386">
        <v>2</v>
      </c>
      <c r="G200" s="387" t="s">
        <v>667</v>
      </c>
      <c r="H200" s="387" t="s">
        <v>785</v>
      </c>
      <c r="I200" s="389"/>
      <c r="J200" s="389"/>
      <c r="K200" s="389"/>
      <c r="L200" s="389"/>
      <c r="M200" s="389"/>
      <c r="N200" s="389"/>
      <c r="O200" s="389"/>
      <c r="P200" s="389"/>
      <c r="Q200" s="389"/>
      <c r="R200" s="389"/>
      <c r="S200" s="389"/>
      <c r="T200" s="389"/>
      <c r="U200" s="389"/>
      <c r="V200" s="389"/>
      <c r="W200" s="389"/>
      <c r="X200" s="389"/>
      <c r="Y200" s="389"/>
      <c r="Z200" s="389"/>
      <c r="AA200" s="389"/>
      <c r="AB200" s="389"/>
      <c r="AC200" s="423"/>
      <c r="AD200" s="426"/>
      <c r="AE200" s="390" t="str">
        <f>IFERROR(VLOOKUP(CONCATENATE(AC200,AD200),[1]Hoja1!$L$4:$M$28,2,FALSE),"")</f>
        <v/>
      </c>
      <c r="AF200" s="391">
        <v>2</v>
      </c>
      <c r="AG200" s="520" t="s">
        <v>668</v>
      </c>
      <c r="AH200" s="396" t="s">
        <v>574</v>
      </c>
      <c r="AI200" s="392">
        <v>15</v>
      </c>
      <c r="AJ200" s="392">
        <v>15</v>
      </c>
      <c r="AK200" s="392">
        <v>15</v>
      </c>
      <c r="AL200" s="392">
        <v>15</v>
      </c>
      <c r="AM200" s="392">
        <v>15</v>
      </c>
      <c r="AN200" s="392">
        <v>15</v>
      </c>
      <c r="AO200" s="392">
        <v>10</v>
      </c>
      <c r="AP200" s="392">
        <f t="shared" si="55"/>
        <v>100</v>
      </c>
      <c r="AQ200" s="406">
        <v>50</v>
      </c>
      <c r="AR200" s="406">
        <f t="shared" si="56"/>
        <v>75</v>
      </c>
      <c r="AS200" s="651"/>
      <c r="AT200" s="624"/>
      <c r="AU200" s="624"/>
      <c r="AV200" s="624"/>
      <c r="AW200" s="624"/>
      <c r="AX200" s="624"/>
      <c r="AY200" s="624"/>
      <c r="AZ200" s="627"/>
      <c r="BA200" s="200"/>
      <c r="BB200" s="19"/>
      <c r="BC200" s="19"/>
      <c r="BD200" s="19"/>
      <c r="BE200" s="19"/>
      <c r="BF200" s="19"/>
      <c r="BG200" s="205"/>
      <c r="BH200" s="98"/>
      <c r="BI200" s="98"/>
    </row>
    <row r="201" spans="1:61" ht="73.5" customHeight="1" x14ac:dyDescent="0.2">
      <c r="A201" s="638" t="s">
        <v>145</v>
      </c>
      <c r="B201" s="19" t="s">
        <v>354</v>
      </c>
      <c r="C201" s="464" t="s">
        <v>182</v>
      </c>
      <c r="D201" s="33">
        <v>1</v>
      </c>
      <c r="E201" s="356" t="s">
        <v>146</v>
      </c>
      <c r="F201" s="10">
        <v>1</v>
      </c>
      <c r="G201" s="148" t="s">
        <v>630</v>
      </c>
      <c r="H201" s="9" t="s">
        <v>786</v>
      </c>
      <c r="I201" s="120">
        <v>4</v>
      </c>
      <c r="J201" s="120">
        <v>4</v>
      </c>
      <c r="K201" s="120"/>
      <c r="L201" s="120"/>
      <c r="M201" s="120"/>
      <c r="N201" s="120"/>
      <c r="O201" s="120"/>
      <c r="P201" s="120"/>
      <c r="Q201" s="120"/>
      <c r="R201" s="120"/>
      <c r="S201" s="120">
        <v>4</v>
      </c>
      <c r="T201" s="120"/>
      <c r="U201" s="120"/>
      <c r="V201" s="120"/>
      <c r="W201" s="120"/>
      <c r="X201" s="120"/>
      <c r="Y201" s="120"/>
      <c r="Z201" s="120"/>
      <c r="AA201" s="120"/>
      <c r="AB201" s="120"/>
      <c r="AC201" s="178">
        <f t="shared" ref="AC201:AC209" si="57">IFERROR(ROUND(AVERAGE(I201:R201),0),"")</f>
        <v>4</v>
      </c>
      <c r="AD201" s="179">
        <f t="shared" ref="AD201:AD209" si="58">IFERROR(ROUND(AVERAGE(S201:AB201),0),"")</f>
        <v>4</v>
      </c>
      <c r="AE201" s="187" t="str">
        <f>IFERROR(VLOOKUP(CONCATENATE(AC201,AD201),Hoja1!$L$4:$M$28,2,FALSE),"")</f>
        <v>Extremo</v>
      </c>
      <c r="AF201" s="26">
        <v>1</v>
      </c>
      <c r="AG201" s="291" t="s">
        <v>631</v>
      </c>
      <c r="AH201" s="19" t="s">
        <v>38</v>
      </c>
      <c r="AI201" s="180">
        <v>15</v>
      </c>
      <c r="AJ201" s="180">
        <v>15</v>
      </c>
      <c r="AK201" s="180">
        <v>15</v>
      </c>
      <c r="AL201" s="180">
        <v>15</v>
      </c>
      <c r="AM201" s="180">
        <v>15</v>
      </c>
      <c r="AN201" s="180">
        <v>0</v>
      </c>
      <c r="AO201" s="180">
        <v>5</v>
      </c>
      <c r="AP201" s="402">
        <f t="shared" si="51"/>
        <v>80</v>
      </c>
      <c r="AQ201" s="404">
        <v>50</v>
      </c>
      <c r="AR201" s="404">
        <f t="shared" si="52"/>
        <v>65</v>
      </c>
      <c r="AS201" s="637">
        <f>AVERAGE(AR201:AR205)</f>
        <v>72</v>
      </c>
      <c r="AT201" s="633" t="s">
        <v>346</v>
      </c>
      <c r="AU201" s="633" t="s">
        <v>346</v>
      </c>
      <c r="AV201" s="630">
        <v>1</v>
      </c>
      <c r="AW201" s="630">
        <v>1</v>
      </c>
      <c r="AX201" s="622">
        <f t="shared" ref="AX201:AX206" si="59">IFERROR(AC201-AV201,"")</f>
        <v>3</v>
      </c>
      <c r="AY201" s="622">
        <f t="shared" ref="AY201:AY206" si="60">IFERROR(AD201-AW201,"")</f>
        <v>3</v>
      </c>
      <c r="AZ201" s="625" t="str">
        <f>+IFERROR(VLOOKUP(CONCATENATE(AX201,AY201),[1]Hoja1!$L$4:$M$28,2,FALSE),"")</f>
        <v>Alto</v>
      </c>
      <c r="BA201" s="200"/>
      <c r="BB201" s="19"/>
      <c r="BC201" s="19"/>
      <c r="BD201" s="19"/>
      <c r="BE201" s="19"/>
      <c r="BF201" s="19"/>
      <c r="BG201" s="205"/>
    </row>
    <row r="202" spans="1:61" ht="60" customHeight="1" x14ac:dyDescent="0.2">
      <c r="A202" s="639"/>
      <c r="B202" s="100"/>
      <c r="C202" s="185"/>
      <c r="D202" s="33"/>
      <c r="E202" s="184"/>
      <c r="F202" s="2">
        <v>2</v>
      </c>
      <c r="G202" s="148" t="s">
        <v>787</v>
      </c>
      <c r="H202" s="9"/>
      <c r="I202" s="120"/>
      <c r="J202" s="120"/>
      <c r="K202" s="120"/>
      <c r="L202" s="120"/>
      <c r="M202" s="120"/>
      <c r="N202" s="120"/>
      <c r="O202" s="120"/>
      <c r="P202" s="120"/>
      <c r="Q202" s="120"/>
      <c r="R202" s="120"/>
      <c r="S202" s="120"/>
      <c r="T202" s="120"/>
      <c r="U202" s="120"/>
      <c r="V202" s="120"/>
      <c r="W202" s="120"/>
      <c r="X202" s="120"/>
      <c r="Y202" s="120"/>
      <c r="Z202" s="120"/>
      <c r="AA202" s="120"/>
      <c r="AB202" s="120"/>
      <c r="AC202" s="178" t="str">
        <f t="shared" si="57"/>
        <v/>
      </c>
      <c r="AD202" s="179" t="str">
        <f t="shared" si="58"/>
        <v/>
      </c>
      <c r="AE202" s="187" t="str">
        <f>IFERROR(VLOOKUP(CONCATENATE(AC202,AD202),Hoja1!$L$4:$M$28,2,FALSE),"")</f>
        <v/>
      </c>
      <c r="AF202" s="26">
        <v>2</v>
      </c>
      <c r="AG202" s="144" t="s">
        <v>632</v>
      </c>
      <c r="AH202" s="19" t="s">
        <v>38</v>
      </c>
      <c r="AI202" s="180">
        <v>15</v>
      </c>
      <c r="AJ202" s="180">
        <v>15</v>
      </c>
      <c r="AK202" s="180">
        <v>15</v>
      </c>
      <c r="AL202" s="180">
        <v>15</v>
      </c>
      <c r="AM202" s="180">
        <v>15</v>
      </c>
      <c r="AN202" s="180">
        <v>0</v>
      </c>
      <c r="AO202" s="180">
        <v>5</v>
      </c>
      <c r="AP202" s="402">
        <f t="shared" si="51"/>
        <v>80</v>
      </c>
      <c r="AQ202" s="404">
        <v>50</v>
      </c>
      <c r="AR202" s="404">
        <f t="shared" si="52"/>
        <v>65</v>
      </c>
      <c r="AS202" s="637"/>
      <c r="AT202" s="633"/>
      <c r="AU202" s="633"/>
      <c r="AV202" s="623"/>
      <c r="AW202" s="623"/>
      <c r="AX202" s="623"/>
      <c r="AY202" s="623"/>
      <c r="AZ202" s="626"/>
      <c r="BA202" s="200"/>
      <c r="BB202" s="19"/>
      <c r="BC202" s="19"/>
      <c r="BD202" s="19"/>
      <c r="BE202" s="19"/>
      <c r="BF202" s="19"/>
      <c r="BG202" s="205"/>
    </row>
    <row r="203" spans="1:61" ht="46.5" customHeight="1" x14ac:dyDescent="0.2">
      <c r="A203" s="639"/>
      <c r="B203" s="100"/>
      <c r="C203" s="185"/>
      <c r="D203" s="33"/>
      <c r="E203" s="184"/>
      <c r="F203" s="2">
        <v>3</v>
      </c>
      <c r="G203" s="148" t="s">
        <v>788</v>
      </c>
      <c r="H203" s="25"/>
      <c r="I203" s="120"/>
      <c r="J203" s="120"/>
      <c r="K203" s="120"/>
      <c r="L203" s="120"/>
      <c r="M203" s="120"/>
      <c r="N203" s="120"/>
      <c r="O203" s="120"/>
      <c r="P203" s="120"/>
      <c r="Q203" s="120"/>
      <c r="R203" s="120"/>
      <c r="S203" s="120"/>
      <c r="T203" s="120"/>
      <c r="U203" s="120"/>
      <c r="V203" s="120"/>
      <c r="W203" s="120"/>
      <c r="X203" s="120"/>
      <c r="Y203" s="120"/>
      <c r="Z203" s="120"/>
      <c r="AA203" s="120"/>
      <c r="AB203" s="120"/>
      <c r="AC203" s="178" t="str">
        <f t="shared" si="57"/>
        <v/>
      </c>
      <c r="AD203" s="179" t="str">
        <f t="shared" si="58"/>
        <v/>
      </c>
      <c r="AE203" s="187" t="str">
        <f>IFERROR(VLOOKUP(CONCATENATE(AC203,AD203),Hoja1!$L$4:$M$28,2,FALSE),"")</f>
        <v/>
      </c>
      <c r="AF203" s="26">
        <v>3</v>
      </c>
      <c r="AG203" s="140" t="s">
        <v>632</v>
      </c>
      <c r="AH203" s="19" t="s">
        <v>38</v>
      </c>
      <c r="AI203" s="180">
        <v>15</v>
      </c>
      <c r="AJ203" s="180">
        <v>15</v>
      </c>
      <c r="AK203" s="180">
        <v>15</v>
      </c>
      <c r="AL203" s="180">
        <v>15</v>
      </c>
      <c r="AM203" s="180">
        <v>15</v>
      </c>
      <c r="AN203" s="180">
        <v>0</v>
      </c>
      <c r="AO203" s="180">
        <v>5</v>
      </c>
      <c r="AP203" s="402">
        <f t="shared" si="51"/>
        <v>80</v>
      </c>
      <c r="AQ203" s="404">
        <v>50</v>
      </c>
      <c r="AR203" s="404">
        <f t="shared" si="52"/>
        <v>65</v>
      </c>
      <c r="AS203" s="637"/>
      <c r="AT203" s="633"/>
      <c r="AU203" s="633"/>
      <c r="AV203" s="623"/>
      <c r="AW203" s="623"/>
      <c r="AX203" s="623"/>
      <c r="AY203" s="623"/>
      <c r="AZ203" s="626"/>
      <c r="BA203" s="200"/>
      <c r="BB203" s="19"/>
      <c r="BC203" s="19"/>
      <c r="BD203" s="19"/>
      <c r="BE203" s="19"/>
      <c r="BF203" s="19"/>
      <c r="BG203" s="205"/>
    </row>
    <row r="204" spans="1:61" ht="59.25" customHeight="1" x14ac:dyDescent="0.2">
      <c r="A204" s="639"/>
      <c r="B204" s="100"/>
      <c r="C204" s="185"/>
      <c r="D204" s="33"/>
      <c r="E204" s="184"/>
      <c r="F204" s="2">
        <v>4</v>
      </c>
      <c r="G204" s="9" t="s">
        <v>449</v>
      </c>
      <c r="H204" s="25"/>
      <c r="I204" s="120"/>
      <c r="J204" s="120"/>
      <c r="K204" s="120"/>
      <c r="L204" s="120"/>
      <c r="M204" s="120"/>
      <c r="N204" s="120"/>
      <c r="O204" s="120"/>
      <c r="P204" s="120"/>
      <c r="Q204" s="120"/>
      <c r="R204" s="120"/>
      <c r="S204" s="120"/>
      <c r="T204" s="120"/>
      <c r="U204" s="120"/>
      <c r="V204" s="120"/>
      <c r="W204" s="120"/>
      <c r="X204" s="120"/>
      <c r="Y204" s="120"/>
      <c r="Z204" s="120"/>
      <c r="AA204" s="120"/>
      <c r="AB204" s="120"/>
      <c r="AC204" s="178" t="str">
        <f t="shared" si="57"/>
        <v/>
      </c>
      <c r="AD204" s="179" t="str">
        <f t="shared" si="58"/>
        <v/>
      </c>
      <c r="AE204" s="187" t="str">
        <f>IFERROR(VLOOKUP(CONCATENATE(AC204,AD204),Hoja1!$L$4:$M$28,2,FALSE),"")</f>
        <v/>
      </c>
      <c r="AF204" s="26">
        <v>4</v>
      </c>
      <c r="AG204" s="144" t="s">
        <v>633</v>
      </c>
      <c r="AH204" s="19" t="s">
        <v>38</v>
      </c>
      <c r="AI204" s="180">
        <v>15</v>
      </c>
      <c r="AJ204" s="180">
        <v>15</v>
      </c>
      <c r="AK204" s="180">
        <v>15</v>
      </c>
      <c r="AL204" s="180">
        <v>15</v>
      </c>
      <c r="AM204" s="180">
        <v>15</v>
      </c>
      <c r="AN204" s="180">
        <v>0</v>
      </c>
      <c r="AO204" s="180">
        <v>5</v>
      </c>
      <c r="AP204" s="402">
        <f t="shared" si="51"/>
        <v>80</v>
      </c>
      <c r="AQ204" s="404">
        <v>50</v>
      </c>
      <c r="AR204" s="404">
        <f t="shared" si="52"/>
        <v>65</v>
      </c>
      <c r="AS204" s="637"/>
      <c r="AT204" s="633"/>
      <c r="AU204" s="633"/>
      <c r="AV204" s="623"/>
      <c r="AW204" s="623"/>
      <c r="AX204" s="623"/>
      <c r="AY204" s="623"/>
      <c r="AZ204" s="626"/>
      <c r="BA204" s="200"/>
      <c r="BB204" s="19"/>
      <c r="BC204" s="19"/>
      <c r="BD204" s="19"/>
      <c r="BE204" s="19"/>
      <c r="BF204" s="19"/>
      <c r="BG204" s="205"/>
    </row>
    <row r="205" spans="1:61" ht="57.75" customHeight="1" thickBot="1" x14ac:dyDescent="0.25">
      <c r="A205" s="639"/>
      <c r="B205" s="100"/>
      <c r="C205" s="185"/>
      <c r="D205" s="33"/>
      <c r="E205" s="184"/>
      <c r="F205" s="2">
        <v>5</v>
      </c>
      <c r="G205" s="148" t="s">
        <v>789</v>
      </c>
      <c r="H205" s="25"/>
      <c r="I205" s="120"/>
      <c r="J205" s="120"/>
      <c r="K205" s="120"/>
      <c r="L205" s="120"/>
      <c r="M205" s="120"/>
      <c r="N205" s="120"/>
      <c r="O205" s="120"/>
      <c r="P205" s="120"/>
      <c r="Q205" s="120"/>
      <c r="R205" s="120"/>
      <c r="S205" s="120"/>
      <c r="T205" s="120"/>
      <c r="U205" s="120"/>
      <c r="V205" s="120"/>
      <c r="W205" s="120"/>
      <c r="X205" s="120"/>
      <c r="Y205" s="120"/>
      <c r="Z205" s="120"/>
      <c r="AA205" s="120"/>
      <c r="AB205" s="120"/>
      <c r="AC205" s="178" t="str">
        <f t="shared" si="57"/>
        <v/>
      </c>
      <c r="AD205" s="179" t="str">
        <f t="shared" si="58"/>
        <v/>
      </c>
      <c r="AE205" s="187" t="str">
        <f>IFERROR(VLOOKUP(CONCATENATE(AC205,AD205),Hoja1!$L$4:$M$28,2,FALSE),"")</f>
        <v/>
      </c>
      <c r="AF205" s="26">
        <v>5</v>
      </c>
      <c r="AG205" s="144" t="s">
        <v>634</v>
      </c>
      <c r="AH205" s="19" t="s">
        <v>38</v>
      </c>
      <c r="AI205" s="180">
        <v>15</v>
      </c>
      <c r="AJ205" s="180">
        <v>15</v>
      </c>
      <c r="AK205" s="180">
        <v>15</v>
      </c>
      <c r="AL205" s="180">
        <v>15</v>
      </c>
      <c r="AM205" s="180">
        <v>15</v>
      </c>
      <c r="AN205" s="180">
        <v>15</v>
      </c>
      <c r="AO205" s="180">
        <v>10</v>
      </c>
      <c r="AP205" s="402">
        <f t="shared" si="51"/>
        <v>100</v>
      </c>
      <c r="AQ205" s="404">
        <v>100</v>
      </c>
      <c r="AR205" s="404">
        <f t="shared" si="52"/>
        <v>100</v>
      </c>
      <c r="AS205" s="637"/>
      <c r="AT205" s="633"/>
      <c r="AU205" s="633"/>
      <c r="AV205" s="628"/>
      <c r="AW205" s="628"/>
      <c r="AX205" s="624"/>
      <c r="AY205" s="624"/>
      <c r="AZ205" s="627"/>
      <c r="BA205" s="200"/>
      <c r="BB205" s="19"/>
      <c r="BC205" s="19"/>
      <c r="BD205" s="19"/>
      <c r="BE205" s="19"/>
      <c r="BF205" s="19"/>
      <c r="BG205" s="205"/>
      <c r="BH205" s="98"/>
      <c r="BI205" s="98"/>
    </row>
    <row r="206" spans="1:61" ht="80.25" customHeight="1" x14ac:dyDescent="0.2">
      <c r="A206" s="338" t="s">
        <v>145</v>
      </c>
      <c r="B206" s="19" t="s">
        <v>354</v>
      </c>
      <c r="C206" s="464" t="s">
        <v>183</v>
      </c>
      <c r="D206" s="33">
        <v>3</v>
      </c>
      <c r="E206" s="401" t="s">
        <v>147</v>
      </c>
      <c r="F206" s="27">
        <v>1</v>
      </c>
      <c r="G206" s="148" t="s">
        <v>635</v>
      </c>
      <c r="H206" s="9" t="s">
        <v>790</v>
      </c>
      <c r="I206" s="120"/>
      <c r="J206" s="120"/>
      <c r="K206" s="120"/>
      <c r="L206" s="120"/>
      <c r="M206" s="120"/>
      <c r="N206" s="120">
        <v>4</v>
      </c>
      <c r="O206" s="120">
        <v>4</v>
      </c>
      <c r="P206" s="120"/>
      <c r="Q206" s="120"/>
      <c r="R206" s="120"/>
      <c r="S206" s="120">
        <v>4</v>
      </c>
      <c r="T206" s="120"/>
      <c r="U206" s="120"/>
      <c r="V206" s="120"/>
      <c r="W206" s="120"/>
      <c r="X206" s="120"/>
      <c r="Y206" s="120"/>
      <c r="Z206" s="120"/>
      <c r="AA206" s="120"/>
      <c r="AB206" s="120"/>
      <c r="AC206" s="178">
        <f t="shared" si="57"/>
        <v>4</v>
      </c>
      <c r="AD206" s="179">
        <f t="shared" si="58"/>
        <v>4</v>
      </c>
      <c r="AE206" s="187" t="str">
        <f>IFERROR(VLOOKUP(CONCATENATE(AC206,AD206),Hoja1!$L$4:$M$28,2,FALSE),"")</f>
        <v>Extremo</v>
      </c>
      <c r="AF206" s="26">
        <v>1</v>
      </c>
      <c r="AG206" s="144" t="s">
        <v>636</v>
      </c>
      <c r="AH206" s="19" t="s">
        <v>38</v>
      </c>
      <c r="AI206" s="180">
        <v>15</v>
      </c>
      <c r="AJ206" s="180">
        <v>15</v>
      </c>
      <c r="AK206" s="180">
        <v>15</v>
      </c>
      <c r="AL206" s="180">
        <v>15</v>
      </c>
      <c r="AM206" s="180">
        <v>15</v>
      </c>
      <c r="AN206" s="180">
        <v>15</v>
      </c>
      <c r="AO206" s="180">
        <v>5</v>
      </c>
      <c r="AP206" s="402">
        <f t="shared" si="51"/>
        <v>95</v>
      </c>
      <c r="AQ206" s="404">
        <v>50</v>
      </c>
      <c r="AR206" s="404">
        <f t="shared" si="52"/>
        <v>72.5</v>
      </c>
      <c r="AS206" s="634">
        <f>AVERAGE(AR206:AR211)</f>
        <v>89.583333333333329</v>
      </c>
      <c r="AT206" s="633" t="s">
        <v>346</v>
      </c>
      <c r="AU206" s="630" t="s">
        <v>346</v>
      </c>
      <c r="AV206" s="630">
        <v>1</v>
      </c>
      <c r="AW206" s="630">
        <v>1</v>
      </c>
      <c r="AX206" s="622">
        <f t="shared" si="59"/>
        <v>3</v>
      </c>
      <c r="AY206" s="622">
        <f t="shared" si="60"/>
        <v>3</v>
      </c>
      <c r="AZ206" s="625" t="str">
        <f>+IFERROR(VLOOKUP(CONCATENATE(AX206,AY206),[1]Hoja1!$L$4:$M$28,2,FALSE),"")</f>
        <v>Alto</v>
      </c>
      <c r="BA206" s="200"/>
      <c r="BB206" s="19"/>
      <c r="BC206" s="19"/>
      <c r="BD206" s="19"/>
      <c r="BE206" s="19"/>
      <c r="BF206" s="19"/>
      <c r="BG206" s="205"/>
      <c r="BH206" s="99"/>
      <c r="BI206" s="99"/>
    </row>
    <row r="207" spans="1:61" ht="71.25" customHeight="1" x14ac:dyDescent="0.2">
      <c r="A207" s="338"/>
      <c r="B207" s="100"/>
      <c r="C207" s="229"/>
      <c r="D207" s="33"/>
      <c r="E207" s="184"/>
      <c r="F207" s="2">
        <v>2</v>
      </c>
      <c r="G207" s="148" t="s">
        <v>791</v>
      </c>
      <c r="H207" s="9"/>
      <c r="I207" s="120"/>
      <c r="J207" s="120"/>
      <c r="K207" s="120"/>
      <c r="L207" s="120"/>
      <c r="M207" s="120"/>
      <c r="N207" s="120"/>
      <c r="O207" s="120"/>
      <c r="P207" s="120"/>
      <c r="Q207" s="120"/>
      <c r="R207" s="120"/>
      <c r="S207" s="120"/>
      <c r="T207" s="120"/>
      <c r="U207" s="120"/>
      <c r="V207" s="120"/>
      <c r="W207" s="120"/>
      <c r="X207" s="120"/>
      <c r="Y207" s="120"/>
      <c r="Z207" s="120"/>
      <c r="AA207" s="120"/>
      <c r="AB207" s="120"/>
      <c r="AC207" s="178" t="str">
        <f t="shared" si="57"/>
        <v/>
      </c>
      <c r="AD207" s="179" t="str">
        <f t="shared" si="58"/>
        <v/>
      </c>
      <c r="AE207" s="187" t="str">
        <f>IFERROR(VLOOKUP(CONCATENATE(AC207,AD207),Hoja1!$L$4:$M$28,2,FALSE),"")</f>
        <v/>
      </c>
      <c r="AF207" s="26">
        <v>2</v>
      </c>
      <c r="AG207" s="144" t="s">
        <v>834</v>
      </c>
      <c r="AH207" s="19" t="s">
        <v>38</v>
      </c>
      <c r="AI207" s="180">
        <v>15</v>
      </c>
      <c r="AJ207" s="180">
        <v>15</v>
      </c>
      <c r="AK207" s="180">
        <v>15</v>
      </c>
      <c r="AL207" s="180">
        <v>15</v>
      </c>
      <c r="AM207" s="180">
        <v>15</v>
      </c>
      <c r="AN207" s="180">
        <v>15</v>
      </c>
      <c r="AO207" s="180">
        <v>10</v>
      </c>
      <c r="AP207" s="402">
        <f t="shared" si="51"/>
        <v>100</v>
      </c>
      <c r="AQ207" s="404">
        <v>100</v>
      </c>
      <c r="AR207" s="404">
        <f t="shared" si="52"/>
        <v>100</v>
      </c>
      <c r="AS207" s="635"/>
      <c r="AT207" s="633"/>
      <c r="AU207" s="623"/>
      <c r="AV207" s="623"/>
      <c r="AW207" s="623"/>
      <c r="AX207" s="623"/>
      <c r="AY207" s="623"/>
      <c r="AZ207" s="626"/>
      <c r="BA207" s="200"/>
      <c r="BB207" s="19"/>
      <c r="BC207" s="19"/>
      <c r="BD207" s="19"/>
      <c r="BE207" s="19"/>
      <c r="BF207" s="19"/>
      <c r="BG207" s="205"/>
      <c r="BH207" s="99"/>
      <c r="BI207" s="99"/>
    </row>
    <row r="208" spans="1:61" ht="69.75" customHeight="1" x14ac:dyDescent="0.2">
      <c r="A208" s="338"/>
      <c r="B208" s="100"/>
      <c r="C208" s="229"/>
      <c r="D208" s="33"/>
      <c r="E208" s="184"/>
      <c r="F208" s="2">
        <v>3</v>
      </c>
      <c r="G208" s="148" t="s">
        <v>450</v>
      </c>
      <c r="H208" s="9"/>
      <c r="I208" s="120"/>
      <c r="J208" s="120"/>
      <c r="K208" s="120"/>
      <c r="L208" s="120"/>
      <c r="M208" s="120"/>
      <c r="N208" s="120"/>
      <c r="O208" s="120"/>
      <c r="P208" s="120"/>
      <c r="Q208" s="120"/>
      <c r="R208" s="120"/>
      <c r="S208" s="120"/>
      <c r="T208" s="120"/>
      <c r="U208" s="120"/>
      <c r="V208" s="120"/>
      <c r="W208" s="120"/>
      <c r="X208" s="120"/>
      <c r="Y208" s="120"/>
      <c r="Z208" s="120"/>
      <c r="AA208" s="120"/>
      <c r="AB208" s="120"/>
      <c r="AC208" s="178" t="str">
        <f t="shared" si="57"/>
        <v/>
      </c>
      <c r="AD208" s="179" t="str">
        <f t="shared" si="58"/>
        <v/>
      </c>
      <c r="AE208" s="187" t="str">
        <f>IFERROR(VLOOKUP(CONCATENATE(AC208,AD208),Hoja1!$L$4:$M$28,2,FALSE),"")</f>
        <v/>
      </c>
      <c r="AF208" s="26">
        <v>3</v>
      </c>
      <c r="AG208" s="144" t="s">
        <v>835</v>
      </c>
      <c r="AH208" s="19" t="s">
        <v>38</v>
      </c>
      <c r="AI208" s="180">
        <v>15</v>
      </c>
      <c r="AJ208" s="180">
        <v>15</v>
      </c>
      <c r="AK208" s="180">
        <v>15</v>
      </c>
      <c r="AL208" s="180">
        <v>15</v>
      </c>
      <c r="AM208" s="180">
        <v>15</v>
      </c>
      <c r="AN208" s="180">
        <v>15</v>
      </c>
      <c r="AO208" s="180">
        <v>10</v>
      </c>
      <c r="AP208" s="402">
        <f t="shared" si="51"/>
        <v>100</v>
      </c>
      <c r="AQ208" s="404">
        <v>100</v>
      </c>
      <c r="AR208" s="404">
        <f t="shared" si="52"/>
        <v>100</v>
      </c>
      <c r="AS208" s="635"/>
      <c r="AT208" s="633"/>
      <c r="AU208" s="623"/>
      <c r="AV208" s="623"/>
      <c r="AW208" s="623"/>
      <c r="AX208" s="623"/>
      <c r="AY208" s="623"/>
      <c r="AZ208" s="626"/>
      <c r="BA208" s="200"/>
      <c r="BB208" s="19"/>
      <c r="BC208" s="19"/>
      <c r="BD208" s="19"/>
      <c r="BE208" s="19"/>
      <c r="BF208" s="19"/>
      <c r="BG208" s="205"/>
      <c r="BH208" s="99"/>
      <c r="BI208" s="99"/>
    </row>
    <row r="209" spans="1:61" ht="63" customHeight="1" x14ac:dyDescent="0.2">
      <c r="A209" s="338"/>
      <c r="B209" s="100"/>
      <c r="C209" s="229"/>
      <c r="D209" s="33"/>
      <c r="E209" s="184"/>
      <c r="F209" s="2">
        <v>4</v>
      </c>
      <c r="G209" s="148" t="s">
        <v>792</v>
      </c>
      <c r="H209" s="25"/>
      <c r="I209" s="120"/>
      <c r="J209" s="120"/>
      <c r="K209" s="120"/>
      <c r="L209" s="120"/>
      <c r="M209" s="120"/>
      <c r="N209" s="120"/>
      <c r="O209" s="120"/>
      <c r="P209" s="120"/>
      <c r="Q209" s="120"/>
      <c r="R209" s="120"/>
      <c r="S209" s="120"/>
      <c r="T209" s="120"/>
      <c r="U209" s="120"/>
      <c r="V209" s="120"/>
      <c r="W209" s="120"/>
      <c r="X209" s="120"/>
      <c r="Y209" s="120"/>
      <c r="Z209" s="120"/>
      <c r="AA209" s="120"/>
      <c r="AB209" s="120"/>
      <c r="AC209" s="178" t="str">
        <f t="shared" si="57"/>
        <v/>
      </c>
      <c r="AD209" s="179" t="str">
        <f t="shared" si="58"/>
        <v/>
      </c>
      <c r="AE209" s="187" t="str">
        <f>IFERROR(VLOOKUP(CONCATENATE(AC209,AD209),Hoja1!$L$4:$M$28,2,FALSE),"")</f>
        <v/>
      </c>
      <c r="AF209" s="26">
        <v>4</v>
      </c>
      <c r="AG209" s="144" t="s">
        <v>637</v>
      </c>
      <c r="AH209" s="19" t="s">
        <v>38</v>
      </c>
      <c r="AI209" s="180">
        <v>15</v>
      </c>
      <c r="AJ209" s="180">
        <v>15</v>
      </c>
      <c r="AK209" s="180">
        <v>15</v>
      </c>
      <c r="AL209" s="180">
        <v>15</v>
      </c>
      <c r="AM209" s="180">
        <v>15</v>
      </c>
      <c r="AN209" s="180">
        <v>15</v>
      </c>
      <c r="AO209" s="180">
        <v>10</v>
      </c>
      <c r="AP209" s="402">
        <f t="shared" si="51"/>
        <v>100</v>
      </c>
      <c r="AQ209" s="404">
        <v>100</v>
      </c>
      <c r="AR209" s="404">
        <f t="shared" si="52"/>
        <v>100</v>
      </c>
      <c r="AS209" s="635"/>
      <c r="AT209" s="633"/>
      <c r="AU209" s="623"/>
      <c r="AV209" s="623"/>
      <c r="AW209" s="623"/>
      <c r="AX209" s="623"/>
      <c r="AY209" s="623"/>
      <c r="AZ209" s="626"/>
      <c r="BA209" s="200"/>
      <c r="BB209" s="19"/>
      <c r="BC209" s="19"/>
      <c r="BD209" s="19"/>
      <c r="BE209" s="19"/>
      <c r="BF209" s="19"/>
      <c r="BG209" s="205"/>
      <c r="BH209" s="99"/>
      <c r="BI209" s="99"/>
    </row>
    <row r="210" spans="1:61" ht="63.75" customHeight="1" x14ac:dyDescent="0.2">
      <c r="A210" s="338"/>
      <c r="B210" s="100"/>
      <c r="C210" s="229"/>
      <c r="D210" s="33"/>
      <c r="E210" s="184"/>
      <c r="F210" s="2">
        <v>5</v>
      </c>
      <c r="G210" s="148" t="s">
        <v>451</v>
      </c>
      <c r="H210" s="25"/>
      <c r="I210" s="120"/>
      <c r="J210" s="120"/>
      <c r="K210" s="120"/>
      <c r="L210" s="120"/>
      <c r="M210" s="120"/>
      <c r="N210" s="120"/>
      <c r="O210" s="120"/>
      <c r="P210" s="120"/>
      <c r="Q210" s="120"/>
      <c r="R210" s="120"/>
      <c r="S210" s="120"/>
      <c r="T210" s="120"/>
      <c r="U210" s="120"/>
      <c r="V210" s="120"/>
      <c r="W210" s="120"/>
      <c r="X210" s="120"/>
      <c r="Y210" s="120"/>
      <c r="Z210" s="120"/>
      <c r="AA210" s="120"/>
      <c r="AB210" s="120"/>
      <c r="AC210" s="178" t="str">
        <f t="shared" ref="AC210:AC211" si="61">IFERROR(ROUND(AVERAGE(I210:R210),0),"")</f>
        <v/>
      </c>
      <c r="AD210" s="179" t="str">
        <f t="shared" ref="AD210:AD211" si="62">IFERROR(ROUND(AVERAGE(S210:AB210),0),"")</f>
        <v/>
      </c>
      <c r="AE210" s="187" t="str">
        <f>IFERROR(VLOOKUP(CONCATENATE(AC210,AD210),Hoja1!$L$4:$M$28,2,FALSE),"")</f>
        <v/>
      </c>
      <c r="AF210" s="149">
        <v>5</v>
      </c>
      <c r="AG210" s="144" t="s">
        <v>836</v>
      </c>
      <c r="AH210" s="19" t="s">
        <v>38</v>
      </c>
      <c r="AI210" s="337">
        <v>15</v>
      </c>
      <c r="AJ210" s="337">
        <v>15</v>
      </c>
      <c r="AK210" s="337">
        <v>15</v>
      </c>
      <c r="AL210" s="337">
        <v>15</v>
      </c>
      <c r="AM210" s="337">
        <v>15</v>
      </c>
      <c r="AN210" s="337">
        <v>0</v>
      </c>
      <c r="AO210" s="337">
        <v>5</v>
      </c>
      <c r="AP210" s="402">
        <f t="shared" si="51"/>
        <v>80</v>
      </c>
      <c r="AQ210" s="404">
        <v>50</v>
      </c>
      <c r="AR210" s="404">
        <f t="shared" si="52"/>
        <v>65</v>
      </c>
      <c r="AS210" s="635"/>
      <c r="AT210" s="633"/>
      <c r="AU210" s="623"/>
      <c r="AV210" s="623"/>
      <c r="AW210" s="623"/>
      <c r="AX210" s="623"/>
      <c r="AY210" s="623"/>
      <c r="AZ210" s="626"/>
      <c r="BA210" s="200"/>
      <c r="BB210" s="19"/>
      <c r="BC210" s="19"/>
      <c r="BD210" s="19"/>
      <c r="BE210" s="19"/>
      <c r="BF210" s="19"/>
      <c r="BG210" s="205"/>
      <c r="BH210" s="98"/>
      <c r="BI210" s="98"/>
    </row>
    <row r="211" spans="1:61" ht="79.5" customHeight="1" x14ac:dyDescent="0.2">
      <c r="A211" s="338"/>
      <c r="B211" s="100"/>
      <c r="C211" s="229"/>
      <c r="D211" s="33"/>
      <c r="E211" s="184"/>
      <c r="F211" s="2">
        <v>6</v>
      </c>
      <c r="G211" s="148" t="s">
        <v>793</v>
      </c>
      <c r="H211" s="25"/>
      <c r="I211" s="120"/>
      <c r="J211" s="120"/>
      <c r="K211" s="120"/>
      <c r="L211" s="120"/>
      <c r="M211" s="120"/>
      <c r="N211" s="120"/>
      <c r="O211" s="120"/>
      <c r="P211" s="120"/>
      <c r="Q211" s="120"/>
      <c r="R211" s="120"/>
      <c r="S211" s="120"/>
      <c r="T211" s="120"/>
      <c r="U211" s="120"/>
      <c r="V211" s="120"/>
      <c r="W211" s="120"/>
      <c r="X211" s="120"/>
      <c r="Y211" s="120"/>
      <c r="Z211" s="120"/>
      <c r="AA211" s="120"/>
      <c r="AB211" s="120"/>
      <c r="AC211" s="178" t="str">
        <f t="shared" si="61"/>
        <v/>
      </c>
      <c r="AD211" s="179" t="str">
        <f t="shared" si="62"/>
        <v/>
      </c>
      <c r="AE211" s="187" t="str">
        <f>IFERROR(VLOOKUP(CONCATENATE(AC211,AD211),Hoja1!$L$4:$M$28,2,FALSE),"")</f>
        <v/>
      </c>
      <c r="AF211" s="26">
        <v>6</v>
      </c>
      <c r="AG211" s="144" t="s">
        <v>634</v>
      </c>
      <c r="AH211" s="19" t="s">
        <v>38</v>
      </c>
      <c r="AI211" s="337">
        <v>15</v>
      </c>
      <c r="AJ211" s="337">
        <v>15</v>
      </c>
      <c r="AK211" s="337">
        <v>15</v>
      </c>
      <c r="AL211" s="337">
        <v>15</v>
      </c>
      <c r="AM211" s="337">
        <v>15</v>
      </c>
      <c r="AN211" s="337">
        <v>15</v>
      </c>
      <c r="AO211" s="337">
        <v>10</v>
      </c>
      <c r="AP211" s="402">
        <f t="shared" si="51"/>
        <v>100</v>
      </c>
      <c r="AQ211" s="404">
        <v>100</v>
      </c>
      <c r="AR211" s="404">
        <f t="shared" si="52"/>
        <v>100</v>
      </c>
      <c r="AS211" s="635"/>
      <c r="AT211" s="633"/>
      <c r="AU211" s="628"/>
      <c r="AV211" s="628"/>
      <c r="AW211" s="628"/>
      <c r="AX211" s="628"/>
      <c r="AY211" s="628"/>
      <c r="AZ211" s="629"/>
      <c r="BA211" s="200"/>
      <c r="BB211" s="19"/>
      <c r="BC211" s="19"/>
      <c r="BD211" s="19"/>
      <c r="BE211" s="19"/>
      <c r="BF211" s="19"/>
      <c r="BG211" s="205"/>
      <c r="BH211" s="99"/>
      <c r="BI211" s="99"/>
    </row>
  </sheetData>
  <autoFilter ref="A3:E211"/>
  <dataConsolidate function="stdDevp"/>
  <mergeCells count="498">
    <mergeCell ref="AX123:AX126"/>
    <mergeCell ref="AY123:AY126"/>
    <mergeCell ref="AZ123:AZ126"/>
    <mergeCell ref="AX127:AX130"/>
    <mergeCell ref="AY127:AY130"/>
    <mergeCell ref="AZ127:AZ130"/>
    <mergeCell ref="AX112:AX115"/>
    <mergeCell ref="AY112:AY115"/>
    <mergeCell ref="AZ112:AZ115"/>
    <mergeCell ref="AX116:AX118"/>
    <mergeCell ref="AY116:AY118"/>
    <mergeCell ref="AZ116:AZ118"/>
    <mergeCell ref="AX119:AX122"/>
    <mergeCell ref="AY119:AY122"/>
    <mergeCell ref="AZ119:AZ122"/>
    <mergeCell ref="AX99:AX102"/>
    <mergeCell ref="AY99:AY102"/>
    <mergeCell ref="AZ99:AZ102"/>
    <mergeCell ref="AX103:AX106"/>
    <mergeCell ref="AY103:AY106"/>
    <mergeCell ref="AZ103:AZ106"/>
    <mergeCell ref="AX107:AX111"/>
    <mergeCell ref="AY107:AY111"/>
    <mergeCell ref="AZ107:AZ111"/>
    <mergeCell ref="AX82:AX85"/>
    <mergeCell ref="AY82:AY85"/>
    <mergeCell ref="AZ82:AZ85"/>
    <mergeCell ref="AX86:AX94"/>
    <mergeCell ref="AY86:AY94"/>
    <mergeCell ref="AZ86:AZ94"/>
    <mergeCell ref="AX95:AX98"/>
    <mergeCell ref="AY95:AY98"/>
    <mergeCell ref="AX73:AX76"/>
    <mergeCell ref="AY73:AY76"/>
    <mergeCell ref="AZ73:AZ76"/>
    <mergeCell ref="AX77:AX78"/>
    <mergeCell ref="AY77:AY78"/>
    <mergeCell ref="AZ77:AZ78"/>
    <mergeCell ref="AX79:AX81"/>
    <mergeCell ref="AY79:AY81"/>
    <mergeCell ref="AZ79:AZ81"/>
    <mergeCell ref="AZ95:AZ98"/>
    <mergeCell ref="AX64:AX67"/>
    <mergeCell ref="AY64:AY67"/>
    <mergeCell ref="AZ64:AZ67"/>
    <mergeCell ref="AX68:AX70"/>
    <mergeCell ref="AY68:AY70"/>
    <mergeCell ref="AZ68:AZ70"/>
    <mergeCell ref="AX71:AX72"/>
    <mergeCell ref="AY71:AY72"/>
    <mergeCell ref="AZ71:AZ72"/>
    <mergeCell ref="AX57:AX58"/>
    <mergeCell ref="AY57:AY58"/>
    <mergeCell ref="AZ57:AZ58"/>
    <mergeCell ref="AX59:AX61"/>
    <mergeCell ref="AY59:AY61"/>
    <mergeCell ref="AZ59:AZ61"/>
    <mergeCell ref="AX62:AX63"/>
    <mergeCell ref="AY62:AY63"/>
    <mergeCell ref="AZ62:AZ63"/>
    <mergeCell ref="AX46:AX48"/>
    <mergeCell ref="AY46:AY48"/>
    <mergeCell ref="AZ46:AZ48"/>
    <mergeCell ref="AX49:AX51"/>
    <mergeCell ref="AY49:AY51"/>
    <mergeCell ref="AZ49:AZ51"/>
    <mergeCell ref="AX52:AX56"/>
    <mergeCell ref="AY52:AY56"/>
    <mergeCell ref="AZ52:AZ56"/>
    <mergeCell ref="AX35:AX37"/>
    <mergeCell ref="AY35:AY37"/>
    <mergeCell ref="AZ35:AZ37"/>
    <mergeCell ref="AX38:AX40"/>
    <mergeCell ref="AY38:AY40"/>
    <mergeCell ref="AZ38:AZ40"/>
    <mergeCell ref="AX41:AX45"/>
    <mergeCell ref="AY41:AY45"/>
    <mergeCell ref="AZ41:AZ45"/>
    <mergeCell ref="AX28:AX30"/>
    <mergeCell ref="AY28:AY30"/>
    <mergeCell ref="AZ28:AZ30"/>
    <mergeCell ref="AX31:AX32"/>
    <mergeCell ref="AY31:AY32"/>
    <mergeCell ref="AZ31:AZ32"/>
    <mergeCell ref="AX33:AX34"/>
    <mergeCell ref="AY33:AY34"/>
    <mergeCell ref="AZ33:AZ34"/>
    <mergeCell ref="AX17:AX18"/>
    <mergeCell ref="AY17:AY18"/>
    <mergeCell ref="AZ17:AZ18"/>
    <mergeCell ref="AX19:AX22"/>
    <mergeCell ref="AY19:AY22"/>
    <mergeCell ref="AZ19:AZ22"/>
    <mergeCell ref="AX23:AX27"/>
    <mergeCell ref="AY23:AY27"/>
    <mergeCell ref="AZ23:AZ27"/>
    <mergeCell ref="AX194:AX198"/>
    <mergeCell ref="AY194:AY198"/>
    <mergeCell ref="AV199:AV200"/>
    <mergeCell ref="AW199:AW200"/>
    <mergeCell ref="AX199:AX200"/>
    <mergeCell ref="AY199:AY200"/>
    <mergeCell ref="AZ199:AZ200"/>
    <mergeCell ref="AV189:AV193"/>
    <mergeCell ref="AW189:AW193"/>
    <mergeCell ref="AX189:AX193"/>
    <mergeCell ref="AY189:AY193"/>
    <mergeCell ref="AZ189:AZ193"/>
    <mergeCell ref="AZ194:AZ198"/>
    <mergeCell ref="AU86:AU94"/>
    <mergeCell ref="AU167:AU172"/>
    <mergeCell ref="AU173:AU177"/>
    <mergeCell ref="AU95:AU98"/>
    <mergeCell ref="AU99:AU102"/>
    <mergeCell ref="AV79:AV81"/>
    <mergeCell ref="AU165:AU166"/>
    <mergeCell ref="AT194:AT198"/>
    <mergeCell ref="AV194:AV198"/>
    <mergeCell ref="AU127:AU130"/>
    <mergeCell ref="AT131:AT136"/>
    <mergeCell ref="AU131:AU136"/>
    <mergeCell ref="AT119:AT122"/>
    <mergeCell ref="AU119:AU122"/>
    <mergeCell ref="AT123:AT126"/>
    <mergeCell ref="AU123:AU126"/>
    <mergeCell ref="AT167:AT172"/>
    <mergeCell ref="AT155:AT157"/>
    <mergeCell ref="AU155:AU157"/>
    <mergeCell ref="AT158:AT162"/>
    <mergeCell ref="AU158:AU162"/>
    <mergeCell ref="AT163:AT164"/>
    <mergeCell ref="AU163:AU164"/>
    <mergeCell ref="AT165:AT166"/>
    <mergeCell ref="AV206:AV211"/>
    <mergeCell ref="AW206:AW211"/>
    <mergeCell ref="AV201:AV205"/>
    <mergeCell ref="AW201:AW205"/>
    <mergeCell ref="AV86:AV94"/>
    <mergeCell ref="AW86:AW94"/>
    <mergeCell ref="AV167:AV172"/>
    <mergeCell ref="AW167:AW172"/>
    <mergeCell ref="AV173:AV177"/>
    <mergeCell ref="AW173:AW177"/>
    <mergeCell ref="AW194:AW198"/>
    <mergeCell ref="AV131:AV136"/>
    <mergeCell ref="AW131:AW136"/>
    <mergeCell ref="AV137:AV140"/>
    <mergeCell ref="AW137:AW140"/>
    <mergeCell ref="AV116:AV118"/>
    <mergeCell ref="AW116:AW118"/>
    <mergeCell ref="AV95:AV98"/>
    <mergeCell ref="AW95:AW98"/>
    <mergeCell ref="AV99:AV102"/>
    <mergeCell ref="AW99:AW102"/>
    <mergeCell ref="AV103:AV106"/>
    <mergeCell ref="AW103:AW106"/>
    <mergeCell ref="AV107:AV111"/>
    <mergeCell ref="AV68:AV70"/>
    <mergeCell ref="AW68:AW70"/>
    <mergeCell ref="A73:A76"/>
    <mergeCell ref="A77:A78"/>
    <mergeCell ref="A79:A81"/>
    <mergeCell ref="A82:A85"/>
    <mergeCell ref="AS73:AS76"/>
    <mergeCell ref="AT73:AT76"/>
    <mergeCell ref="AT82:AT85"/>
    <mergeCell ref="AS77:AS78"/>
    <mergeCell ref="A71:A72"/>
    <mergeCell ref="AV73:AV76"/>
    <mergeCell ref="AW73:AW76"/>
    <mergeCell ref="AV77:AV78"/>
    <mergeCell ref="AW77:AW78"/>
    <mergeCell ref="AW79:AW81"/>
    <mergeCell ref="AV82:AV85"/>
    <mergeCell ref="AW82:AW85"/>
    <mergeCell ref="AU73:AU76"/>
    <mergeCell ref="AU82:AU85"/>
    <mergeCell ref="AW71:AW72"/>
    <mergeCell ref="AT112:AT115"/>
    <mergeCell ref="AS116:AS118"/>
    <mergeCell ref="AT116:AT118"/>
    <mergeCell ref="AS119:AS122"/>
    <mergeCell ref="AS123:AS126"/>
    <mergeCell ref="AS127:AS130"/>
    <mergeCell ref="A52:A56"/>
    <mergeCell ref="A59:A61"/>
    <mergeCell ref="A62:A63"/>
    <mergeCell ref="A64:A67"/>
    <mergeCell ref="A68:A70"/>
    <mergeCell ref="AT52:AT56"/>
    <mergeCell ref="AS68:AS70"/>
    <mergeCell ref="AT68:AT70"/>
    <mergeCell ref="A86:A94"/>
    <mergeCell ref="A95:A98"/>
    <mergeCell ref="A99:A102"/>
    <mergeCell ref="AS86:AS94"/>
    <mergeCell ref="AT86:AT94"/>
    <mergeCell ref="AT99:AT102"/>
    <mergeCell ref="AT107:AT111"/>
    <mergeCell ref="AT57:AT58"/>
    <mergeCell ref="A57:A58"/>
    <mergeCell ref="AU4:AU13"/>
    <mergeCell ref="AV4:AV13"/>
    <mergeCell ref="BA1:BF2"/>
    <mergeCell ref="AT1:AZ1"/>
    <mergeCell ref="AS14:AS16"/>
    <mergeCell ref="AT14:AT16"/>
    <mergeCell ref="AU14:AU16"/>
    <mergeCell ref="AV14:AV16"/>
    <mergeCell ref="AW14:AW16"/>
    <mergeCell ref="AW4:AW13"/>
    <mergeCell ref="AX4:AX13"/>
    <mergeCell ref="AY4:AY13"/>
    <mergeCell ref="AZ4:AZ13"/>
    <mergeCell ref="AX14:AX16"/>
    <mergeCell ref="AY14:AY16"/>
    <mergeCell ref="AZ14:AZ16"/>
    <mergeCell ref="AT4:AT13"/>
    <mergeCell ref="AT41:AT45"/>
    <mergeCell ref="A1:H1"/>
    <mergeCell ref="I2:R2"/>
    <mergeCell ref="AS4:AS13"/>
    <mergeCell ref="AI2:AP2"/>
    <mergeCell ref="F2:F3"/>
    <mergeCell ref="G2:G3"/>
    <mergeCell ref="H2:H3"/>
    <mergeCell ref="S2:AB2"/>
    <mergeCell ref="I1:AD1"/>
    <mergeCell ref="AE1:AE2"/>
    <mergeCell ref="AF1:AS1"/>
    <mergeCell ref="AF2:AH2"/>
    <mergeCell ref="A35:A37"/>
    <mergeCell ref="A38:A40"/>
    <mergeCell ref="A41:A45"/>
    <mergeCell ref="AT38:AT40"/>
    <mergeCell ref="A46:A48"/>
    <mergeCell ref="H4:H11"/>
    <mergeCell ref="H31:H32"/>
    <mergeCell ref="A49:A51"/>
    <mergeCell ref="A4:A13"/>
    <mergeCell ref="A14:A16"/>
    <mergeCell ref="A17:A18"/>
    <mergeCell ref="A23:A27"/>
    <mergeCell ref="A28:A30"/>
    <mergeCell ref="A31:A32"/>
    <mergeCell ref="A33:A34"/>
    <mergeCell ref="A19:A22"/>
    <mergeCell ref="AU38:AU40"/>
    <mergeCell ref="AT17:AT18"/>
    <mergeCell ref="AU17:AU18"/>
    <mergeCell ref="AS31:AS32"/>
    <mergeCell ref="AT31:AT32"/>
    <mergeCell ref="AU31:AU32"/>
    <mergeCell ref="AS33:AS34"/>
    <mergeCell ref="AT33:AT34"/>
    <mergeCell ref="AU33:AU34"/>
    <mergeCell ref="AS28:AS30"/>
    <mergeCell ref="AT28:AT30"/>
    <mergeCell ref="AU28:AU30"/>
    <mergeCell ref="AS19:AS22"/>
    <mergeCell ref="AT19:AT22"/>
    <mergeCell ref="AU19:AU22"/>
    <mergeCell ref="AS23:AS27"/>
    <mergeCell ref="AT23:AT27"/>
    <mergeCell ref="AU23:AU27"/>
    <mergeCell ref="AS17:AS18"/>
    <mergeCell ref="AS35:AS37"/>
    <mergeCell ref="AT35:AT37"/>
    <mergeCell ref="A167:A172"/>
    <mergeCell ref="A173:A177"/>
    <mergeCell ref="AS178:AS180"/>
    <mergeCell ref="AU35:AU37"/>
    <mergeCell ref="AT127:AT130"/>
    <mergeCell ref="AT148:AT150"/>
    <mergeCell ref="AU148:AU150"/>
    <mergeCell ref="AS151:AS154"/>
    <mergeCell ref="AT151:AT154"/>
    <mergeCell ref="AU151:AU154"/>
    <mergeCell ref="AT137:AT140"/>
    <mergeCell ref="AU137:AU140"/>
    <mergeCell ref="AS137:AS140"/>
    <mergeCell ref="AS103:AS106"/>
    <mergeCell ref="AS82:AS85"/>
    <mergeCell ref="AS71:AS72"/>
    <mergeCell ref="AS95:AS98"/>
    <mergeCell ref="AS99:AS102"/>
    <mergeCell ref="AS41:AS45"/>
    <mergeCell ref="AT46:AT48"/>
    <mergeCell ref="AU46:AU48"/>
    <mergeCell ref="AU103:AU106"/>
    <mergeCell ref="AU41:AU45"/>
    <mergeCell ref="AS38:AS40"/>
    <mergeCell ref="AS167:AS172"/>
    <mergeCell ref="AS201:AS205"/>
    <mergeCell ref="AT201:AT205"/>
    <mergeCell ref="AU201:AU205"/>
    <mergeCell ref="AS181:AS184"/>
    <mergeCell ref="AS173:AS177"/>
    <mergeCell ref="AS189:AS193"/>
    <mergeCell ref="AT189:AT193"/>
    <mergeCell ref="AU189:AU193"/>
    <mergeCell ref="AS199:AS200"/>
    <mergeCell ref="AT199:AT200"/>
    <mergeCell ref="AU199:AU200"/>
    <mergeCell ref="AS194:AS198"/>
    <mergeCell ref="AU194:AU198"/>
    <mergeCell ref="AT181:AT184"/>
    <mergeCell ref="AU181:AU184"/>
    <mergeCell ref="AT173:AT177"/>
    <mergeCell ref="AT178:AT180"/>
    <mergeCell ref="AU178:AU180"/>
    <mergeCell ref="A185:A188"/>
    <mergeCell ref="AS206:AS211"/>
    <mergeCell ref="AT206:AT211"/>
    <mergeCell ref="A178:A180"/>
    <mergeCell ref="A201:A205"/>
    <mergeCell ref="G185:G186"/>
    <mergeCell ref="AS185:AS188"/>
    <mergeCell ref="AT185:AT188"/>
    <mergeCell ref="AU185:AU188"/>
    <mergeCell ref="AU206:AU211"/>
    <mergeCell ref="AS165:AS166"/>
    <mergeCell ref="AS158:AS162"/>
    <mergeCell ref="AS112:AS115"/>
    <mergeCell ref="A103:A106"/>
    <mergeCell ref="AS107:AS111"/>
    <mergeCell ref="A158:A162"/>
    <mergeCell ref="A163:A164"/>
    <mergeCell ref="A165:A166"/>
    <mergeCell ref="A107:A111"/>
    <mergeCell ref="H146:H147"/>
    <mergeCell ref="AS148:AS150"/>
    <mergeCell ref="AS131:AS136"/>
    <mergeCell ref="A148:A150"/>
    <mergeCell ref="A151:A154"/>
    <mergeCell ref="A155:A157"/>
    <mergeCell ref="A112:A115"/>
    <mergeCell ref="A116:A118"/>
    <mergeCell ref="A119:A122"/>
    <mergeCell ref="A123:A126"/>
    <mergeCell ref="A127:A130"/>
    <mergeCell ref="A131:A136"/>
    <mergeCell ref="A137:A140"/>
    <mergeCell ref="A141:A145"/>
    <mergeCell ref="A146:A147"/>
    <mergeCell ref="AU107:AU111"/>
    <mergeCell ref="AS46:AS48"/>
    <mergeCell ref="AS57:AS58"/>
    <mergeCell ref="AT64:AT67"/>
    <mergeCell ref="AU64:AU67"/>
    <mergeCell ref="AU49:AU51"/>
    <mergeCell ref="AT77:AT78"/>
    <mergeCell ref="AU77:AU78"/>
    <mergeCell ref="AS79:AS81"/>
    <mergeCell ref="AT79:AT81"/>
    <mergeCell ref="AU79:AU81"/>
    <mergeCell ref="AT95:AT98"/>
    <mergeCell ref="AT49:AT51"/>
    <mergeCell ref="AU52:AU56"/>
    <mergeCell ref="AU57:AU58"/>
    <mergeCell ref="AS52:AS56"/>
    <mergeCell ref="AS59:AS61"/>
    <mergeCell ref="AT59:AT61"/>
    <mergeCell ref="AU59:AU61"/>
    <mergeCell ref="AS62:AS63"/>
    <mergeCell ref="AT62:AT63"/>
    <mergeCell ref="AU62:AU63"/>
    <mergeCell ref="AU68:AU70"/>
    <mergeCell ref="AS64:AS67"/>
    <mergeCell ref="AU112:AU115"/>
    <mergeCell ref="AU116:AU118"/>
    <mergeCell ref="AT103:AT106"/>
    <mergeCell ref="AS49:AS51"/>
    <mergeCell ref="AT71:AT72"/>
    <mergeCell ref="AU71:AU72"/>
    <mergeCell ref="AS155:AS157"/>
    <mergeCell ref="AV17:AV18"/>
    <mergeCell ref="AW17:AW18"/>
    <mergeCell ref="AV19:AV22"/>
    <mergeCell ref="AW19:AW22"/>
    <mergeCell ref="AV23:AV27"/>
    <mergeCell ref="AW23:AW27"/>
    <mergeCell ref="AV28:AV30"/>
    <mergeCell ref="AW28:AW30"/>
    <mergeCell ref="AV31:AV32"/>
    <mergeCell ref="AW31:AW32"/>
    <mergeCell ref="AV33:AV34"/>
    <mergeCell ref="AV71:AV72"/>
    <mergeCell ref="AW33:AW34"/>
    <mergeCell ref="AV35:AV37"/>
    <mergeCell ref="AW35:AW37"/>
    <mergeCell ref="AV38:AV40"/>
    <mergeCell ref="AW38:AW40"/>
    <mergeCell ref="AV46:AV48"/>
    <mergeCell ref="AW46:AW48"/>
    <mergeCell ref="AV49:AV51"/>
    <mergeCell ref="AW49:AW51"/>
    <mergeCell ref="AV52:AV56"/>
    <mergeCell ref="AW52:AW56"/>
    <mergeCell ref="AV64:AV67"/>
    <mergeCell ref="AW64:AW67"/>
    <mergeCell ref="AV41:AV45"/>
    <mergeCell ref="AW41:AW45"/>
    <mergeCell ref="AV57:AV58"/>
    <mergeCell ref="AW57:AW58"/>
    <mergeCell ref="AV59:AV61"/>
    <mergeCell ref="AW59:AW61"/>
    <mergeCell ref="AV62:AV63"/>
    <mergeCell ref="AW62:AW63"/>
    <mergeCell ref="AW107:AW111"/>
    <mergeCell ref="AV112:AV115"/>
    <mergeCell ref="AW112:AW115"/>
    <mergeCell ref="AV119:AV122"/>
    <mergeCell ref="AW119:AW122"/>
    <mergeCell ref="AV123:AV126"/>
    <mergeCell ref="AW123:AW126"/>
    <mergeCell ref="AV127:AV130"/>
    <mergeCell ref="AW127:AW130"/>
    <mergeCell ref="AV158:AV162"/>
    <mergeCell ref="AW158:AW162"/>
    <mergeCell ref="AV163:AV164"/>
    <mergeCell ref="AW163:AW164"/>
    <mergeCell ref="AV148:AV150"/>
    <mergeCell ref="AW148:AW150"/>
    <mergeCell ref="AV151:AV154"/>
    <mergeCell ref="AW151:AW154"/>
    <mergeCell ref="AS141:AS145"/>
    <mergeCell ref="AT141:AT145"/>
    <mergeCell ref="AU141:AU145"/>
    <mergeCell ref="AV141:AV145"/>
    <mergeCell ref="AW141:AW145"/>
    <mergeCell ref="AT146:AT147"/>
    <mergeCell ref="AU146:AU147"/>
    <mergeCell ref="AV146:AV147"/>
    <mergeCell ref="AW146:AW147"/>
    <mergeCell ref="AS163:AS164"/>
    <mergeCell ref="AS146:AS147"/>
    <mergeCell ref="AZ181:AZ184"/>
    <mergeCell ref="AV185:AV188"/>
    <mergeCell ref="AW185:AW188"/>
    <mergeCell ref="AX185:AX188"/>
    <mergeCell ref="AY185:AY188"/>
    <mergeCell ref="AZ185:AZ188"/>
    <mergeCell ref="AV165:AV166"/>
    <mergeCell ref="AW165:AW166"/>
    <mergeCell ref="AX165:AX166"/>
    <mergeCell ref="AY165:AY166"/>
    <mergeCell ref="AZ165:AZ166"/>
    <mergeCell ref="AX167:AX172"/>
    <mergeCell ref="AY167:AY172"/>
    <mergeCell ref="AZ167:AZ172"/>
    <mergeCell ref="AX173:AX177"/>
    <mergeCell ref="AY173:AY177"/>
    <mergeCell ref="AZ173:AZ177"/>
    <mergeCell ref="AV178:AV180"/>
    <mergeCell ref="AW178:AW180"/>
    <mergeCell ref="AX201:AX205"/>
    <mergeCell ref="AY201:AY205"/>
    <mergeCell ref="AZ201:AZ205"/>
    <mergeCell ref="AX206:AX211"/>
    <mergeCell ref="AY206:AY211"/>
    <mergeCell ref="AZ206:AZ211"/>
    <mergeCell ref="AV155:AV157"/>
    <mergeCell ref="AW155:AW157"/>
    <mergeCell ref="AX155:AX157"/>
    <mergeCell ref="AY155:AY157"/>
    <mergeCell ref="AZ155:AZ157"/>
    <mergeCell ref="AX163:AX164"/>
    <mergeCell ref="AY163:AY164"/>
    <mergeCell ref="AZ163:AZ164"/>
    <mergeCell ref="AZ158:AZ162"/>
    <mergeCell ref="AY158:AY162"/>
    <mergeCell ref="AX158:AX162"/>
    <mergeCell ref="AX178:AX180"/>
    <mergeCell ref="AY178:AY180"/>
    <mergeCell ref="AZ178:AZ180"/>
    <mergeCell ref="AV181:AV184"/>
    <mergeCell ref="AW181:AW184"/>
    <mergeCell ref="AX181:AX184"/>
    <mergeCell ref="AY181:AY184"/>
    <mergeCell ref="AZ151:AZ154"/>
    <mergeCell ref="AY151:AY154"/>
    <mergeCell ref="AX151:AX154"/>
    <mergeCell ref="AZ148:AZ150"/>
    <mergeCell ref="AY148:AY150"/>
    <mergeCell ref="AX148:AX150"/>
    <mergeCell ref="AZ146:AZ147"/>
    <mergeCell ref="AY146:AY147"/>
    <mergeCell ref="AX146:AX147"/>
    <mergeCell ref="AZ141:AZ145"/>
    <mergeCell ref="AY141:AY145"/>
    <mergeCell ref="AX141:AX145"/>
    <mergeCell ref="AZ137:AZ140"/>
    <mergeCell ref="AY137:AY140"/>
    <mergeCell ref="AX137:AX140"/>
    <mergeCell ref="AZ131:AZ136"/>
    <mergeCell ref="AY131:AY136"/>
    <mergeCell ref="AX131:AX136"/>
  </mergeCells>
  <phoneticPr fontId="0" type="noConversion"/>
  <conditionalFormatting sqref="AE201:AE211 AE4:AE162 AE164:AE188">
    <cfRule type="cellIs" dxfId="75" priority="10255" operator="equal">
      <formula>"Alto"</formula>
    </cfRule>
    <cfRule type="cellIs" dxfId="74" priority="10256" operator="equal">
      <formula>"Moderado"</formula>
    </cfRule>
    <cfRule type="cellIs" dxfId="73" priority="10260" operator="equal">
      <formula>"Bajo"</formula>
    </cfRule>
  </conditionalFormatting>
  <conditionalFormatting sqref="AE201:AE211 AE4:AE162 AE164:AE188">
    <cfRule type="containsText" dxfId="72" priority="211" operator="containsText" text="Extremo">
      <formula>NOT(ISERROR(SEARCH("Extremo",AE4)))</formula>
    </cfRule>
  </conditionalFormatting>
  <conditionalFormatting sqref="AQ201:AQ211 AQ4:AQ188">
    <cfRule type="cellIs" dxfId="71" priority="112" operator="equal">
      <formula>50</formula>
    </cfRule>
    <cfRule type="colorScale" priority="124">
      <colorScale>
        <cfvo type="num" val="0"/>
        <cfvo type="num" val="50"/>
        <cfvo type="num" val="100"/>
        <color rgb="FFFF0000"/>
        <color rgb="FFFFC000"/>
        <color rgb="FF00CC00"/>
      </colorScale>
    </cfRule>
  </conditionalFormatting>
  <conditionalFormatting sqref="AP4:AP11">
    <cfRule type="cellIs" dxfId="70" priority="117" operator="between">
      <formula>96</formula>
      <formula>100</formula>
    </cfRule>
    <cfRule type="cellIs" dxfId="69" priority="118" operator="between">
      <formula>86</formula>
      <formula>95</formula>
    </cfRule>
    <cfRule type="cellIs" dxfId="68" priority="119" operator="between">
      <formula>0</formula>
      <formula>85</formula>
    </cfRule>
    <cfRule type="colorScale" priority="10261">
      <colorScale>
        <cfvo type="num" val="0"/>
        <cfvo type="num" val="90"/>
        <cfvo type="num" val="100"/>
        <color rgb="FFFF0000"/>
        <color rgb="FFFFC000"/>
        <color rgb="FF00CC00"/>
      </colorScale>
    </cfRule>
    <cfRule type="colorScale" priority="10262">
      <colorScale>
        <cfvo type="min"/>
        <cfvo type="num" val="0"/>
        <cfvo type="num" val="100"/>
        <color rgb="FFFF0000"/>
        <color theme="9" tint="-0.249977111117893"/>
        <color rgb="FF63BE7B"/>
      </colorScale>
    </cfRule>
    <cfRule type="colorScale" priority="10263">
      <colorScale>
        <cfvo type="num" val="0"/>
        <cfvo type="num" val="90"/>
        <cfvo type="num" val="100"/>
        <color rgb="FFF8696B"/>
        <color rgb="FFFFEB84"/>
        <color rgb="FF63BE7B"/>
      </colorScale>
    </cfRule>
  </conditionalFormatting>
  <conditionalFormatting sqref="AS4">
    <cfRule type="cellIs" dxfId="67" priority="107" operator="between">
      <formula>50</formula>
      <formula>99</formula>
    </cfRule>
    <cfRule type="cellIs" dxfId="66" priority="120" operator="equal">
      <formula>100</formula>
    </cfRule>
    <cfRule type="cellIs" dxfId="65" priority="121" operator="between">
      <formula>50</formula>
      <formula>99</formula>
    </cfRule>
    <cfRule type="cellIs" dxfId="64" priority="122" operator="between">
      <formula>0</formula>
      <formula>49</formula>
    </cfRule>
    <cfRule type="colorScale" priority="123">
      <colorScale>
        <cfvo type="num" val="0"/>
        <cfvo type="num" val="51"/>
        <cfvo type="num" val="100"/>
        <color rgb="FFFF0000"/>
        <color rgb="FFFFC000"/>
        <color rgb="FF63BE7B"/>
      </colorScale>
    </cfRule>
  </conditionalFormatting>
  <conditionalFormatting sqref="AQ201:AQ211 AQ4:AQ188">
    <cfRule type="cellIs" dxfId="63" priority="114" operator="equal">
      <formula>0</formula>
    </cfRule>
    <cfRule type="cellIs" dxfId="62" priority="115" operator="equal">
      <formula>50</formula>
    </cfRule>
    <cfRule type="cellIs" dxfId="61" priority="116" operator="equal">
      <formula>100</formula>
    </cfRule>
  </conditionalFormatting>
  <conditionalFormatting sqref="AP4:AP10 AP117:AP121 AP115 AP187:AP188 AP65:AP66 AP71 AP32:AP37 AP39:AP45 AP100:AP104 AP112:AP113 AP123:AP130 AP93:AP98 AP47:AP54 AP73:AP76 AP78:AP91 AP56:AP59 AP61:AP63 AP179:AP184 AP152:AP163 AP12:AP30 AP201:AP211 AP132:AP137 AP165:AP167 AP139:AP150">
    <cfRule type="cellIs" dxfId="60" priority="113" operator="between">
      <formula>86</formula>
      <formula>95</formula>
    </cfRule>
  </conditionalFormatting>
  <conditionalFormatting sqref="AR201:AR211 AR4:AR188">
    <cfRule type="cellIs" dxfId="59" priority="108" operator="between">
      <formula>95</formula>
      <formula>"97.9"</formula>
    </cfRule>
    <cfRule type="cellIs" dxfId="58" priority="109" operator="between">
      <formula>0</formula>
      <formula>"94.9"</formula>
    </cfRule>
    <cfRule type="cellIs" dxfId="57" priority="110" operator="between">
      <formula>95</formula>
      <formula>"97.9"</formula>
    </cfRule>
    <cfRule type="cellIs" dxfId="56" priority="111" operator="between">
      <formula>98</formula>
      <formula>100</formula>
    </cfRule>
  </conditionalFormatting>
  <conditionalFormatting sqref="AP106:AP111 AP169:AP177 AP67:AP70">
    <cfRule type="cellIs" dxfId="55" priority="100" operator="between">
      <formula>86</formula>
      <formula>95</formula>
    </cfRule>
  </conditionalFormatting>
  <conditionalFormatting sqref="AS4 AS99 AS103:AS107 AS112:AS119 AS123 AS127 AS95 AS46:AS49 AS52:AS57 AS71:AS86 AS59:AS64 AS68 AS185:AS188 AS201:AS206 AS131:AS141 AS146 AS148:AS151 AS155 AS158:AS181 AS14:AS31 AS33 AS35 AS38:AS41">
    <cfRule type="cellIs" dxfId="54" priority="83" operator="equal">
      <formula>100</formula>
    </cfRule>
    <cfRule type="cellIs" dxfId="53" priority="84" operator="between">
      <formula>50</formula>
      <formula>99</formula>
    </cfRule>
    <cfRule type="cellIs" dxfId="52" priority="85" operator="between">
      <formula>0</formula>
      <formula>49</formula>
    </cfRule>
  </conditionalFormatting>
  <conditionalFormatting sqref="AZ4">
    <cfRule type="cellIs" dxfId="51" priority="80" operator="equal">
      <formula>"Alto"</formula>
    </cfRule>
    <cfRule type="cellIs" dxfId="50" priority="81" operator="equal">
      <formula>"Moderado"</formula>
    </cfRule>
    <cfRule type="cellIs" dxfId="49" priority="82" operator="equal">
      <formula>"Bajo"</formula>
    </cfRule>
  </conditionalFormatting>
  <conditionalFormatting sqref="AZ4">
    <cfRule type="containsText" dxfId="48" priority="79" operator="containsText" text="Extremo">
      <formula>NOT(ISERROR(SEARCH("Extremo",AZ4)))</formula>
    </cfRule>
  </conditionalFormatting>
  <conditionalFormatting sqref="AZ189 AE189:AE200 AZ194 AZ199 AZ201 AZ206">
    <cfRule type="cellIs" dxfId="47" priority="59" operator="equal">
      <formula>"Alto"</formula>
    </cfRule>
    <cfRule type="cellIs" dxfId="46" priority="60" operator="equal">
      <formula>"Moderado"</formula>
    </cfRule>
    <cfRule type="cellIs" dxfId="45" priority="61" operator="equal">
      <formula>"Bajo"</formula>
    </cfRule>
  </conditionalFormatting>
  <conditionalFormatting sqref="AZ189 AE189:AE200 AZ194 AZ199 AZ201 AZ206">
    <cfRule type="containsText" dxfId="44" priority="58" operator="containsText" text="Extremo">
      <formula>NOT(ISERROR(SEARCH("Extremo",AE189)))</formula>
    </cfRule>
  </conditionalFormatting>
  <conditionalFormatting sqref="AQ189:AQ191 AQ193:AQ200">
    <cfRule type="cellIs" dxfId="43" priority="45" operator="equal">
      <formula>50</formula>
    </cfRule>
    <cfRule type="colorScale" priority="57">
      <colorScale>
        <cfvo type="num" val="0"/>
        <cfvo type="num" val="50"/>
        <cfvo type="num" val="100"/>
        <color rgb="FFFF0000"/>
        <color rgb="FFFFC000"/>
        <color rgb="FF00CC00"/>
      </colorScale>
    </cfRule>
  </conditionalFormatting>
  <conditionalFormatting sqref="AP189:AP196">
    <cfRule type="cellIs" dxfId="42" priority="50" operator="between">
      <formula>96</formula>
      <formula>100</formula>
    </cfRule>
    <cfRule type="cellIs" dxfId="41" priority="51" operator="between">
      <formula>86</formula>
      <formula>95</formula>
    </cfRule>
    <cfRule type="cellIs" dxfId="40" priority="52" operator="between">
      <formula>0</formula>
      <formula>85</formula>
    </cfRule>
    <cfRule type="colorScale" priority="62">
      <colorScale>
        <cfvo type="num" val="0"/>
        <cfvo type="num" val="90"/>
        <cfvo type="num" val="100"/>
        <color rgb="FFFF0000"/>
        <color rgb="FFFFC000"/>
        <color rgb="FF00CC00"/>
      </colorScale>
    </cfRule>
    <cfRule type="colorScale" priority="63">
      <colorScale>
        <cfvo type="min"/>
        <cfvo type="num" val="0"/>
        <cfvo type="num" val="100"/>
        <color rgb="FFFF0000"/>
        <color theme="9" tint="-0.249977111117893"/>
        <color rgb="FF63BE7B"/>
      </colorScale>
    </cfRule>
    <cfRule type="colorScale" priority="64">
      <colorScale>
        <cfvo type="num" val="0"/>
        <cfvo type="num" val="90"/>
        <cfvo type="num" val="100"/>
        <color rgb="FFF8696B"/>
        <color rgb="FFFFEB84"/>
        <color rgb="FF63BE7B"/>
      </colorScale>
    </cfRule>
  </conditionalFormatting>
  <conditionalFormatting sqref="AS189 AS194">
    <cfRule type="cellIs" dxfId="39" priority="40" operator="between">
      <formula>50</formula>
      <formula>99</formula>
    </cfRule>
    <cfRule type="cellIs" dxfId="38" priority="53" operator="equal">
      <formula>100</formula>
    </cfRule>
    <cfRule type="cellIs" dxfId="37" priority="54" operator="between">
      <formula>50</formula>
      <formula>99</formula>
    </cfRule>
    <cfRule type="cellIs" dxfId="36" priority="55" operator="between">
      <formula>0</formula>
      <formula>49</formula>
    </cfRule>
    <cfRule type="colorScale" priority="56">
      <colorScale>
        <cfvo type="num" val="0"/>
        <cfvo type="num" val="51"/>
        <cfvo type="num" val="100"/>
        <color rgb="FFFF0000"/>
        <color rgb="FFFFC000"/>
        <color rgb="FF63BE7B"/>
      </colorScale>
    </cfRule>
  </conditionalFormatting>
  <conditionalFormatting sqref="AQ189:AQ191 AQ193:AQ200">
    <cfRule type="cellIs" dxfId="35" priority="47" operator="equal">
      <formula>0</formula>
    </cfRule>
    <cfRule type="cellIs" dxfId="34" priority="48" operator="equal">
      <formula>50</formula>
    </cfRule>
    <cfRule type="cellIs" dxfId="33" priority="49" operator="equal">
      <formula>100</formula>
    </cfRule>
  </conditionalFormatting>
  <conditionalFormatting sqref="AP197:AP200 AP189:AP195">
    <cfRule type="cellIs" dxfId="32" priority="46" operator="between">
      <formula>86</formula>
      <formula>95</formula>
    </cfRule>
  </conditionalFormatting>
  <conditionalFormatting sqref="AR189:AR200">
    <cfRule type="cellIs" dxfId="31" priority="41" operator="between">
      <formula>95</formula>
      <formula>"97.9"</formula>
    </cfRule>
    <cfRule type="cellIs" dxfId="30" priority="42" operator="between">
      <formula>0</formula>
      <formula>"94.9"</formula>
    </cfRule>
    <cfRule type="cellIs" dxfId="29" priority="43" operator="between">
      <formula>95</formula>
      <formula>"97.9"</formula>
    </cfRule>
    <cfRule type="cellIs" dxfId="28" priority="44" operator="between">
      <formula>98</formula>
      <formula>100</formula>
    </cfRule>
  </conditionalFormatting>
  <conditionalFormatting sqref="AS189 AS199 AS194">
    <cfRule type="cellIs" dxfId="27" priority="37" operator="equal">
      <formula>100</formula>
    </cfRule>
    <cfRule type="cellIs" dxfId="26" priority="38" operator="between">
      <formula>50</formula>
      <formula>99</formula>
    </cfRule>
    <cfRule type="cellIs" dxfId="25" priority="39" operator="between">
      <formula>0</formula>
      <formula>49</formula>
    </cfRule>
  </conditionalFormatting>
  <conditionalFormatting sqref="AR189:AR200">
    <cfRule type="cellIs" dxfId="24" priority="36" operator="equal">
      <formula>100</formula>
    </cfRule>
  </conditionalFormatting>
  <conditionalFormatting sqref="AP197:AP200">
    <cfRule type="cellIs" dxfId="23" priority="65" operator="between">
      <formula>96</formula>
      <formula>100</formula>
    </cfRule>
    <cfRule type="cellIs" dxfId="22" priority="66" operator="between">
      <formula>86</formula>
      <formula>95</formula>
    </cfRule>
    <cfRule type="cellIs" dxfId="21" priority="67" operator="between">
      <formula>0</formula>
      <formula>85</formula>
    </cfRule>
    <cfRule type="colorScale" priority="68">
      <colorScale>
        <cfvo type="num" val="0"/>
        <cfvo type="num" val="90"/>
        <cfvo type="num" val="100"/>
        <color rgb="FFFF0000"/>
        <color rgb="FFFFC000"/>
        <color rgb="FF00CC00"/>
      </colorScale>
    </cfRule>
    <cfRule type="colorScale" priority="69">
      <colorScale>
        <cfvo type="min"/>
        <cfvo type="num" val="0"/>
        <cfvo type="num" val="100"/>
        <color rgb="FFFF0000"/>
        <color theme="9" tint="-0.249977111117893"/>
        <color rgb="FF63BE7B"/>
      </colorScale>
    </cfRule>
    <cfRule type="colorScale" priority="70">
      <colorScale>
        <cfvo type="num" val="0"/>
        <cfvo type="num" val="90"/>
        <cfvo type="num" val="100"/>
        <color rgb="FFF8696B"/>
        <color rgb="FFFFEB84"/>
        <color rgb="FF63BE7B"/>
      </colorScale>
    </cfRule>
  </conditionalFormatting>
  <conditionalFormatting sqref="AP201:AP211 AP12:AP188">
    <cfRule type="cellIs" dxfId="20" priority="13519" operator="between">
      <formula>96</formula>
      <formula>100</formula>
    </cfRule>
    <cfRule type="cellIs" dxfId="19" priority="13520" operator="between">
      <formula>86</formula>
      <formula>95</formula>
    </cfRule>
    <cfRule type="cellIs" dxfId="18" priority="13521" operator="between">
      <formula>0</formula>
      <formula>85</formula>
    </cfRule>
    <cfRule type="colorScale" priority="13522">
      <colorScale>
        <cfvo type="num" val="0"/>
        <cfvo type="num" val="90"/>
        <cfvo type="num" val="100"/>
        <color rgb="FFFF0000"/>
        <color rgb="FFFFC000"/>
        <color rgb="FF00CC00"/>
      </colorScale>
    </cfRule>
    <cfRule type="colorScale" priority="13523">
      <colorScale>
        <cfvo type="min"/>
        <cfvo type="num" val="0"/>
        <cfvo type="num" val="100"/>
        <color rgb="FFFF0000"/>
        <color theme="9" tint="-0.249977111117893"/>
        <color rgb="FF63BE7B"/>
      </colorScale>
    </cfRule>
    <cfRule type="colorScale" priority="13524">
      <colorScale>
        <cfvo type="num" val="0"/>
        <cfvo type="num" val="90"/>
        <cfvo type="num" val="100"/>
        <color rgb="FFF8696B"/>
        <color rgb="FFFFEB84"/>
        <color rgb="FF63BE7B"/>
      </colorScale>
    </cfRule>
  </conditionalFormatting>
  <conditionalFormatting sqref="AZ14 AZ17 AZ23 AZ19 AZ28 AZ31 AZ33 AZ35 AZ38 AZ41 AZ46 AZ49 AZ52 AZ57 AZ59 AZ62 AZ64 AZ68 AZ71 AZ73 AZ77 AZ79 AZ82 AZ103 AZ107 AZ112 AZ116 AZ119 AZ123 AZ127 AZ131 AZ173 AZ178 AZ181 AZ185 AZ148 AZ146 AZ141 AZ137 AZ151 AZ155 AZ158 AZ163 AZ165 AZ167 AZ86 AZ99">
    <cfRule type="cellIs" dxfId="17" priority="33" operator="equal">
      <formula>"Alto"</formula>
    </cfRule>
    <cfRule type="cellIs" dxfId="16" priority="34" operator="equal">
      <formula>"Moderado"</formula>
    </cfRule>
    <cfRule type="cellIs" dxfId="15" priority="35" operator="equal">
      <formula>"Bajo"</formula>
    </cfRule>
  </conditionalFormatting>
  <conditionalFormatting sqref="AZ14 AZ17 AZ23 AZ19 AZ28 AZ31 AZ33 AZ35 AZ38 AZ41 AZ46 AZ49 AZ52 AZ57 AZ59 AZ62 AZ64 AZ68 AZ71 AZ73 AZ77 AZ79 AZ82 AZ103 AZ107 AZ112 AZ116 AZ119 AZ123 AZ127 AZ131 AZ173 AZ178 AZ181 AZ185 AZ148 AZ146 AZ141 AZ137 AZ151 AZ155 AZ158 AZ163 AZ165 AZ167 AZ86 AZ99">
    <cfRule type="containsText" dxfId="14" priority="32" operator="containsText" text="Extremo">
      <formula>NOT(ISERROR(SEARCH("Extremo",AZ14)))</formula>
    </cfRule>
  </conditionalFormatting>
  <conditionalFormatting sqref="AS23:AS27">
    <cfRule type="cellIs" dxfId="13" priority="31" operator="between">
      <formula>50</formula>
      <formula>99</formula>
    </cfRule>
  </conditionalFormatting>
  <conditionalFormatting sqref="AS146 AS148:AS151 AS155 AS158:AS211 AS4:AS31 AS33 AS35 AS38:AS141">
    <cfRule type="cellIs" dxfId="12" priority="30" operator="between">
      <formula>99</formula>
      <formula>100</formula>
    </cfRule>
  </conditionalFormatting>
  <conditionalFormatting sqref="AQ192">
    <cfRule type="cellIs" dxfId="11" priority="18" operator="equal">
      <formula>50</formula>
    </cfRule>
    <cfRule type="colorScale" priority="26">
      <colorScale>
        <cfvo type="num" val="0"/>
        <cfvo type="num" val="50"/>
        <cfvo type="num" val="100"/>
        <color rgb="FFFF0000"/>
        <color rgb="FFFFC000"/>
        <color rgb="FF00CC00"/>
      </colorScale>
    </cfRule>
  </conditionalFormatting>
  <conditionalFormatting sqref="AQ192">
    <cfRule type="cellIs" dxfId="10" priority="20" operator="equal">
      <formula>0</formula>
    </cfRule>
    <cfRule type="cellIs" dxfId="9" priority="21" operator="equal">
      <formula>50</formula>
    </cfRule>
    <cfRule type="cellIs" dxfId="8" priority="22" operator="equal">
      <formula>100</formula>
    </cfRule>
  </conditionalFormatting>
  <conditionalFormatting sqref="AE163">
    <cfRule type="cellIs" dxfId="7" priority="10" operator="equal">
      <formula>"Alto"</formula>
    </cfRule>
    <cfRule type="cellIs" dxfId="6" priority="11" operator="equal">
      <formula>"Moderado"</formula>
    </cfRule>
    <cfRule type="cellIs" dxfId="5" priority="12" operator="equal">
      <formula>"Bajo"</formula>
    </cfRule>
  </conditionalFormatting>
  <conditionalFormatting sqref="AE163">
    <cfRule type="containsText" dxfId="4" priority="9" operator="containsText" text="Extremo">
      <formula>NOT(ISERROR(SEARCH("Extremo",AE163)))</formula>
    </cfRule>
  </conditionalFormatting>
  <conditionalFormatting sqref="AZ95">
    <cfRule type="cellIs" dxfId="3" priority="2" operator="equal">
      <formula>"Alto"</formula>
    </cfRule>
    <cfRule type="cellIs" dxfId="2" priority="3" operator="equal">
      <formula>"Moderado"</formula>
    </cfRule>
    <cfRule type="cellIs" dxfId="1" priority="4" operator="equal">
      <formula>"Bajo"</formula>
    </cfRule>
  </conditionalFormatting>
  <conditionalFormatting sqref="AZ95">
    <cfRule type="containsText" dxfId="0" priority="1" operator="containsText" text="Extremo">
      <formula>NOT(ISERROR(SEARCH("Extremo",AZ95)))</formula>
    </cfRule>
  </conditionalFormatting>
  <dataValidations xWindow="923" yWindow="508" count="24">
    <dataValidation allowBlank="1" showInputMessage="1" showErrorMessage="1" promptTitle="Efectos o Consecuencias" prompt="Daños Físicos, Sanciones, Pérdida de Información, Interrupción del servicio, Pérdida de Imagen, Fallecimientos, Pérdidas Económicas, Pérdida de Bienes, Daño ambiental, Pérdida de credibilidad y confianza" sqref="H111 H12 H62 H148:H151 H119:H121 H107:H108 H173 H116:H117 H33:H36 G83:G84 G92 H14:H26 H28:H31 AG47 H64:H98 H38:H60 H196:H199 H178:H193 H201:H211 H123:H146 H155:H169"/>
    <dataValidation allowBlank="1" showInputMessage="1" showErrorMessage="1" promptTitle="Descripción" prompt="Se refiere a las características generales o las formas en que se observa o manifiesta el riesgo identificado." sqref="E173 E103 E119:E121 F165 AF166 E194:E211 F155 E151:F151 E148:E150 F150 F148 AF152:AF154 AF156:AF157 AF149 AF159 AF164 AF162 E4 E12 E116 F40 AF33 F33 E95:E101 E23:E26 E14:E19 E28:E31 F35 E33:E36 AF35:AF37 F38 E107:E112 E123:E127 G137 E178:E186 E38:E46 E71:E92 E49:E68 E144:E146 E189:E192 F158:F163 E130:E142 E155:E158 E160:E161 E163:E169"/>
    <dataValidation allowBlank="1" showInputMessage="1" showErrorMessage="1" promptTitle="Causas" prompt="Razones o motivos por los cuales se genera un riesgo. Influyen directamente en la probabilidad de ocurrencia de los eventos y tienen incidencia en el establecimiento de políticas para su disminución o eliminación." sqref="E93:G94 G146 G119 G62 G52 AG157 G123:G126 F79:F92 G9:G10 G71:G72 H152:H154 G82 G21:G26 G38:G39 G77 G4:G6 G12 G79:G80 G87:G91 G148:G151 G28:G30 G32:G35 G41:G46 G14:G19 E159 G155:G166"/>
    <dataValidation type="list" allowBlank="1" showInputMessage="1" showErrorMessage="1" sqref="I130537:Y130560 I196073:Y196096 I261609:Y261632 I327145:Y327168 I392681:Y392704 I458217:Y458240 I523753:Y523776 I589289:Y589312 I654825:Y654848 I720361:Y720384 I785897:Y785920 I851433:Y851456 I916969:Y916992 I982505:Y982528 I65001:Y65024 Z130541:AB130564 Z196077:AB196100 Z261613:AB261636 Z327149:AB327172 Z392685:AB392708 Z458221:AB458244 Z523757:AB523780 Z589293:AB589316 Z654829:AB654852 Z720365:AB720388 Z785901:AB785924 Z851437:AB851460 Z916973:AB916996 Z982509:AB982532 Z65005:AB65028">
      <formula1>$B$49:$B$50</formula1>
    </dataValidation>
    <dataValidation allowBlank="1" showInputMessage="1" showErrorMessage="1" errorTitle="Nuevo Impacto" error="Solo admite valores de 5, 10 o 20" promptTitle="Impacto" prompt="Insignificante: 1_x000a_Menor: 2_x000a_Moderado: 3_x000a_Mayor: 4_x000a_Catastrófico: 5_x000a_" sqref="AD4 AD189"/>
    <dataValidation type="list" allowBlank="1" showInputMessage="1" showErrorMessage="1" sqref="AV4 AV14 AV17 AV19 AV23 AV28 AV31 AV33 AV35 AV38 AV99 AV103 AV107 AV112 AV116 AV119 AV123 AV127 AV68 AV41 AV82 AV86 AV95 AV71 AV73 AV77 AV79 AV46 AV49 AV52 AV57 AV59 AV62 AV64 AV173 AV178 AV201 AV206 AV194 AV199 AV189 AV131 AV137 AV181 AV185 AV141:AV155 AV158:AV167">
      <formula1>$BV$4:$BV$6</formula1>
    </dataValidation>
    <dataValidation type="list" allowBlank="1" showInputMessage="1" showErrorMessage="1" sqref="AW4 AW206 BG12 AW17 AW19 AW23 AW28 AW31 AW33 AW35 AW38 AW99 AW103 AW107 AW112 AW116 AW119 AW123 AW127 AW68 AW41 AW82 AW86 AW95 AW71 AW73 AW77 AW79 AW46 AW49 AW52 AW57 AW59 AW62 AW64 AW173 AW178 AW14 AW185:AW189 AW194 AW141:AW155 AW199 AW131 AW201 AW137 AW181 BG14:BG211 AW158:AW167">
      <formula1>$BW$4:$BW$6</formula1>
    </dataValidation>
    <dataValidation type="list" allowBlank="1" showInputMessage="1" showErrorMessage="1" sqref="AH4:AH43 AH201:AH211 AH192 AH45:AH188">
      <formula1>$BI$4:$BI$5</formula1>
    </dataValidation>
    <dataValidation type="list" allowBlank="1" showInputMessage="1" showErrorMessage="1" sqref="AT68 AT71:AT86 AT201:AT206 AT4 AT14:AT64 AT194 AT199 AT185:AT189 AT146 AT95:AT141 AT148:AT181">
      <formula1>$BT$4:$BT$5</formula1>
    </dataValidation>
    <dataValidation type="list" allowBlank="1" showInputMessage="1" showErrorMessage="1" sqref="AU68 AU71:AU86 AU201:AU206 AU4 AU14:AU64 AU194 AU199 AU185:AU189 AU95:AU141 AU146:AU181">
      <formula1>$BU$4:$BU$6</formula1>
    </dataValidation>
    <dataValidation type="list" allowBlank="1" showInputMessage="1" showErrorMessage="1" sqref="I201:AB211 I4:AB188">
      <formula1>$CE$4:$CE$8</formula1>
    </dataValidation>
    <dataValidation allowBlank="1" showInputMessage="1" showErrorMessage="1" errorTitle="Nuevo Impacto" error="Solo admite valores de 5, 10 o 20" promptTitle="Impacto" prompt="Insignificante: 1_x000a_Menor: 2_x000a_Moderado: 3_x000a_Mayor: 4_x000a_Catastrófico: 5" sqref="AD194 AD199 AD201:AD211 AD5:AD188"/>
    <dataValidation allowBlank="1" showInputMessage="1" showErrorMessage="1" errorTitle="Probabilidad" error="Solo adminite datos entre 1 y 3" promptTitle="Probabilidad" prompt="Rara vez: 1_x000a_Improbable: 2_x000a_Posible: 3_x000a_Probable: 4_x000a_Casi seguro: 5" sqref="AC194 AC199 AC201:AC211 AC4:AC189"/>
    <dataValidation type="list" allowBlank="1" showInputMessage="1" showErrorMessage="1" sqref="AH189:AH191 AH193:AH200">
      <formula1>"Preventivo,Protección,Detección,Correctivo"</formula1>
    </dataValidation>
    <dataValidation type="list" allowBlank="1" showInputMessage="1" showErrorMessage="1" sqref="AI4:AI211">
      <formula1>$BJ$4:$BJ$5</formula1>
    </dataValidation>
    <dataValidation type="list" allowBlank="1" showInputMessage="1" showErrorMessage="1" sqref="AJ4:AJ211">
      <formula1>$BK$4:$BK$5</formula1>
    </dataValidation>
    <dataValidation type="list" allowBlank="1" showInputMessage="1" showErrorMessage="1" sqref="AK4:AK211">
      <formula1>$BL$4:$BL$5</formula1>
    </dataValidation>
    <dataValidation type="list" allowBlank="1" showInputMessage="1" showErrorMessage="1" sqref="AL4:AL211">
      <formula1>$BM$4:$BM$6</formula1>
    </dataValidation>
    <dataValidation type="list" allowBlank="1" showInputMessage="1" showErrorMessage="1" sqref="AM4:AM211">
      <formula1>$BN$4:$BN$5</formula1>
    </dataValidation>
    <dataValidation type="list" allowBlank="1" showInputMessage="1" showErrorMessage="1" sqref="AN4:AN211">
      <formula1>$BO$4:$BO$5</formula1>
    </dataValidation>
    <dataValidation type="list" allowBlank="1" showInputMessage="1" showErrorMessage="1" sqref="AO4:AO211">
      <formula1>$BP$4:$BP$6</formula1>
    </dataValidation>
    <dataValidation type="list" allowBlank="1" showInputMessage="1" showErrorMessage="1" sqref="AQ4:AQ211">
      <formula1>$BQ$4:$BQ$6</formula1>
    </dataValidation>
    <dataValidation type="list" allowBlank="1" showInputMessage="1" showErrorMessage="1" sqref="B4:B211">
      <formula1>$BH$4:$BH$11</formula1>
    </dataValidation>
    <dataValidation type="list" allowBlank="1" showInputMessage="1" showErrorMessage="1" sqref="BA4:BA211">
      <formula1>$BY$4:$BY$5</formula1>
    </dataValidation>
  </dataValidations>
  <printOptions horizontalCentered="1"/>
  <pageMargins left="0.19685039370078741" right="0.19685039370078741" top="0.59055118110236227" bottom="0.59055118110236227" header="0.19685039370078741" footer="0.19685039370078741"/>
  <pageSetup scale="92" fitToHeight="0" orientation="landscape" horizontalDpi="4294967293" verticalDpi="1200" r:id="rId1"/>
  <headerFooter alignWithMargins="0">
    <oddHeader>&amp;LConvenciones: I: Impacto, P: Probabilidad, NI: Nuevo impacto, NP: Nueva Probabilidad, NI: Nuevo impacto, NP: Nueva Probabilidad</oddHeader>
    <oddFooter>&amp;LCódigo: F-DE-05, Versión: 01&amp;RPágina &amp;P de &amp;N</oddFooter>
  </headerFooter>
  <legacyDrawing r:id="rId2"/>
  <extLst>
    <ext xmlns:x14="http://schemas.microsoft.com/office/spreadsheetml/2009/9/main" uri="{CCE6A557-97BC-4b89-ADB6-D9C93CAAB3DF}">
      <x14:dataValidations xmlns:xm="http://schemas.microsoft.com/office/excel/2006/main" xWindow="923" yWindow="508" count="1">
        <x14:dataValidation type="list" allowBlank="1" showInputMessage="1" showErrorMessage="1">
          <x14:formula1>
            <xm:f>'F:\SIG\SGI\estrategicos\direccionamiento estrategico\riesgos\2018\PRUEBA\[10. Evaluación Independiente 20180518.xlsx]MATRIZ RIESGOS'!#REF!</xm:f>
          </x14:formula1>
          <xm:sqref>J189:AB200 I190:I200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AW71"/>
  <sheetViews>
    <sheetView zoomScale="50" zoomScaleNormal="50" workbookViewId="0">
      <selection activeCell="AD15" sqref="AD15"/>
    </sheetView>
  </sheetViews>
  <sheetFormatPr baseColWidth="10" defaultRowHeight="13.5" customHeight="1" x14ac:dyDescent="0.2"/>
  <cols>
    <col min="1" max="1" width="2.85546875" style="41" customWidth="1"/>
    <col min="2" max="2" width="5.7109375" style="41" customWidth="1"/>
    <col min="3" max="3" width="9.28515625" style="41" customWidth="1"/>
    <col min="4" max="4" width="4.42578125" style="41" customWidth="1"/>
    <col min="5" max="5" width="21.7109375" style="41" customWidth="1"/>
    <col min="6" max="8" width="8.7109375" style="41" customWidth="1"/>
    <col min="9" max="9" width="10.7109375" style="41" customWidth="1"/>
    <col min="10" max="19" width="8.7109375" style="41" customWidth="1"/>
    <col min="20" max="20" width="9.28515625" style="41" customWidth="1"/>
    <col min="21" max="21" width="9.5703125" style="41" customWidth="1"/>
    <col min="22" max="25" width="8.7109375" style="41" customWidth="1"/>
    <col min="26" max="26" width="6.7109375" style="41" customWidth="1"/>
    <col min="27" max="27" width="17.5703125" style="41" customWidth="1"/>
    <col min="28" max="28" width="9.42578125" style="41" customWidth="1"/>
    <col min="29" max="29" width="9.140625" style="41" customWidth="1"/>
    <col min="30" max="30" width="12.85546875" style="41" customWidth="1"/>
    <col min="31" max="31" width="8.140625" style="41" customWidth="1"/>
    <col min="32" max="32" width="8.7109375" style="41" customWidth="1"/>
    <col min="33" max="33" width="10.42578125" style="41" customWidth="1"/>
    <col min="34" max="49" width="8.7109375" style="41" customWidth="1"/>
    <col min="50" max="16384" width="11.42578125" style="41"/>
  </cols>
  <sheetData>
    <row r="10" spans="3:26" ht="28.5" customHeight="1" x14ac:dyDescent="0.2">
      <c r="C10" s="574" t="s">
        <v>555</v>
      </c>
      <c r="D10" s="574"/>
      <c r="E10" s="574"/>
      <c r="F10" s="574"/>
      <c r="G10" s="574"/>
      <c r="H10" s="574"/>
      <c r="I10" s="574"/>
      <c r="J10" s="574"/>
      <c r="K10" s="574"/>
      <c r="L10" s="574"/>
      <c r="M10" s="574"/>
      <c r="N10" s="574"/>
      <c r="O10" s="574"/>
      <c r="P10" s="574"/>
      <c r="Q10" s="574"/>
      <c r="R10" s="574"/>
      <c r="S10" s="574"/>
      <c r="T10" s="574"/>
      <c r="U10" s="574"/>
      <c r="V10" s="574"/>
      <c r="W10" s="574"/>
      <c r="X10" s="574"/>
      <c r="Y10" s="574"/>
    </row>
    <row r="11" spans="3:26" ht="26.25" customHeight="1" x14ac:dyDescent="0.25">
      <c r="C11" s="704" t="s">
        <v>4</v>
      </c>
      <c r="D11" s="706">
        <v>5</v>
      </c>
      <c r="E11" s="707" t="s">
        <v>225</v>
      </c>
      <c r="F11" s="824" t="s">
        <v>318</v>
      </c>
      <c r="G11" s="825"/>
      <c r="H11" s="825"/>
      <c r="I11" s="825"/>
      <c r="J11" s="824" t="s">
        <v>318</v>
      </c>
      <c r="K11" s="825"/>
      <c r="L11" s="825"/>
      <c r="M11" s="825"/>
      <c r="N11" s="594" t="s">
        <v>320</v>
      </c>
      <c r="O11" s="595"/>
      <c r="P11" s="595"/>
      <c r="Q11" s="596"/>
      <c r="R11" s="594" t="s">
        <v>320</v>
      </c>
      <c r="S11" s="595"/>
      <c r="T11" s="595"/>
      <c r="U11" s="596"/>
      <c r="V11" s="594" t="s">
        <v>320</v>
      </c>
      <c r="W11" s="595"/>
      <c r="X11" s="595"/>
      <c r="Y11" s="596"/>
      <c r="Z11" s="40"/>
    </row>
    <row r="12" spans="3:26" ht="13.5" customHeight="1" x14ac:dyDescent="0.2">
      <c r="C12" s="704"/>
      <c r="D12" s="706"/>
      <c r="E12" s="707"/>
      <c r="F12" s="826"/>
      <c r="G12" s="827"/>
      <c r="H12" s="827"/>
      <c r="I12" s="828"/>
      <c r="J12" s="40"/>
      <c r="K12" s="40"/>
      <c r="L12" s="40"/>
      <c r="M12" s="40"/>
      <c r="N12" s="829" t="s">
        <v>560</v>
      </c>
      <c r="O12" s="829"/>
      <c r="P12" s="829"/>
      <c r="Q12" s="830"/>
      <c r="R12" s="829" t="s">
        <v>560</v>
      </c>
      <c r="S12" s="829"/>
      <c r="T12" s="829"/>
      <c r="U12" s="830"/>
      <c r="V12" s="829" t="s">
        <v>560</v>
      </c>
      <c r="W12" s="829"/>
      <c r="X12" s="829"/>
      <c r="Y12" s="830"/>
      <c r="Z12" s="40"/>
    </row>
    <row r="13" spans="3:26" ht="13.5" customHeight="1" x14ac:dyDescent="0.2">
      <c r="C13" s="704"/>
      <c r="D13" s="706"/>
      <c r="E13" s="707"/>
      <c r="F13" s="829" t="s">
        <v>560</v>
      </c>
      <c r="G13" s="829"/>
      <c r="H13" s="829"/>
      <c r="I13" s="830"/>
      <c r="J13" s="829" t="s">
        <v>560</v>
      </c>
      <c r="K13" s="829"/>
      <c r="L13" s="829"/>
      <c r="M13" s="830"/>
      <c r="N13" s="829"/>
      <c r="O13" s="829"/>
      <c r="P13" s="829"/>
      <c r="Q13" s="830"/>
      <c r="R13" s="829"/>
      <c r="S13" s="829"/>
      <c r="T13" s="829"/>
      <c r="U13" s="830"/>
      <c r="V13" s="829"/>
      <c r="W13" s="829"/>
      <c r="X13" s="829"/>
      <c r="Y13" s="830"/>
      <c r="Z13" s="40"/>
    </row>
    <row r="14" spans="3:26" ht="13.5" customHeight="1" x14ac:dyDescent="0.2">
      <c r="C14" s="704"/>
      <c r="D14" s="706"/>
      <c r="E14" s="707"/>
      <c r="F14" s="829"/>
      <c r="G14" s="829"/>
      <c r="H14" s="829"/>
      <c r="I14" s="830"/>
      <c r="J14" s="829"/>
      <c r="K14" s="829"/>
      <c r="L14" s="829"/>
      <c r="M14" s="830"/>
      <c r="N14" s="829" t="s">
        <v>558</v>
      </c>
      <c r="O14" s="829"/>
      <c r="P14" s="829"/>
      <c r="Q14" s="830"/>
      <c r="R14" s="831" t="s">
        <v>558</v>
      </c>
      <c r="S14" s="829"/>
      <c r="T14" s="829"/>
      <c r="U14" s="830"/>
      <c r="V14" s="829" t="s">
        <v>558</v>
      </c>
      <c r="W14" s="829"/>
      <c r="X14" s="829"/>
      <c r="Y14" s="830"/>
      <c r="Z14" s="40"/>
    </row>
    <row r="15" spans="3:26" ht="13.5" customHeight="1" x14ac:dyDescent="0.2">
      <c r="C15" s="704"/>
      <c r="D15" s="706"/>
      <c r="E15" s="707"/>
      <c r="F15" s="831" t="s">
        <v>558</v>
      </c>
      <c r="G15" s="829"/>
      <c r="H15" s="829"/>
      <c r="I15" s="830"/>
      <c r="J15" s="831" t="s">
        <v>558</v>
      </c>
      <c r="K15" s="829"/>
      <c r="L15" s="829"/>
      <c r="M15" s="830"/>
      <c r="N15" s="829"/>
      <c r="O15" s="829"/>
      <c r="P15" s="829"/>
      <c r="Q15" s="829"/>
      <c r="R15" s="831"/>
      <c r="S15" s="829"/>
      <c r="T15" s="829"/>
      <c r="U15" s="830"/>
      <c r="V15" s="829"/>
      <c r="W15" s="829"/>
      <c r="X15" s="829"/>
      <c r="Y15" s="829"/>
      <c r="Z15" s="273"/>
    </row>
    <row r="16" spans="3:26" ht="13.5" customHeight="1" x14ac:dyDescent="0.2">
      <c r="C16" s="704"/>
      <c r="D16" s="706"/>
      <c r="E16" s="707"/>
      <c r="F16" s="831"/>
      <c r="G16" s="829"/>
      <c r="H16" s="829"/>
      <c r="I16" s="830"/>
      <c r="J16" s="831"/>
      <c r="K16" s="829"/>
      <c r="L16" s="829"/>
      <c r="M16" s="830"/>
      <c r="N16" s="831" t="s">
        <v>562</v>
      </c>
      <c r="O16" s="829"/>
      <c r="P16" s="829"/>
      <c r="Q16" s="830"/>
      <c r="R16" s="831" t="s">
        <v>562</v>
      </c>
      <c r="S16" s="829"/>
      <c r="T16" s="829"/>
      <c r="U16" s="830"/>
      <c r="V16" s="831" t="s">
        <v>562</v>
      </c>
      <c r="W16" s="829"/>
      <c r="X16" s="829"/>
      <c r="Y16" s="830"/>
      <c r="Z16" s="40"/>
    </row>
    <row r="17" spans="3:26" ht="13.5" customHeight="1" x14ac:dyDescent="0.2">
      <c r="C17" s="704"/>
      <c r="D17" s="706"/>
      <c r="E17" s="707"/>
      <c r="F17" s="831" t="s">
        <v>562</v>
      </c>
      <c r="G17" s="829"/>
      <c r="H17" s="829"/>
      <c r="I17" s="830"/>
      <c r="J17" s="831" t="s">
        <v>562</v>
      </c>
      <c r="K17" s="829"/>
      <c r="L17" s="829"/>
      <c r="M17" s="830"/>
      <c r="N17" s="831"/>
      <c r="O17" s="829"/>
      <c r="P17" s="829"/>
      <c r="Q17" s="830"/>
      <c r="R17" s="831"/>
      <c r="S17" s="829"/>
      <c r="T17" s="829"/>
      <c r="U17" s="830"/>
      <c r="V17" s="831"/>
      <c r="W17" s="829"/>
      <c r="X17" s="829"/>
      <c r="Y17" s="830"/>
      <c r="Z17" s="40"/>
    </row>
    <row r="18" spans="3:26" ht="13.5" customHeight="1" x14ac:dyDescent="0.2">
      <c r="C18" s="704"/>
      <c r="D18" s="706"/>
      <c r="E18" s="708"/>
      <c r="F18" s="831"/>
      <c r="G18" s="829"/>
      <c r="H18" s="829"/>
      <c r="I18" s="830"/>
      <c r="J18" s="831"/>
      <c r="K18" s="829"/>
      <c r="L18" s="829"/>
      <c r="M18" s="830"/>
      <c r="N18" s="40"/>
      <c r="O18" s="40"/>
      <c r="P18" s="40"/>
      <c r="Q18" s="832"/>
      <c r="R18" s="273"/>
      <c r="S18" s="40"/>
      <c r="T18" s="40"/>
      <c r="U18" s="833"/>
      <c r="V18" s="273"/>
      <c r="W18" s="40"/>
      <c r="X18" s="40"/>
      <c r="Y18" s="833"/>
      <c r="Z18" s="40"/>
    </row>
    <row r="19" spans="3:26" ht="22.5" customHeight="1" x14ac:dyDescent="0.25">
      <c r="C19" s="704"/>
      <c r="D19" s="709">
        <v>4</v>
      </c>
      <c r="E19" s="711" t="s">
        <v>224</v>
      </c>
      <c r="F19" s="834" t="s">
        <v>8</v>
      </c>
      <c r="G19" s="835"/>
      <c r="H19" s="835"/>
      <c r="I19" s="836"/>
      <c r="J19" s="824" t="s">
        <v>318</v>
      </c>
      <c r="K19" s="825"/>
      <c r="L19" s="825"/>
      <c r="M19" s="825"/>
      <c r="N19" s="824" t="s">
        <v>318</v>
      </c>
      <c r="O19" s="825"/>
      <c r="P19" s="825"/>
      <c r="Q19" s="825"/>
      <c r="R19" s="594" t="s">
        <v>320</v>
      </c>
      <c r="S19" s="595"/>
      <c r="T19" s="595"/>
      <c r="U19" s="596"/>
      <c r="V19" s="594" t="s">
        <v>320</v>
      </c>
      <c r="W19" s="595"/>
      <c r="X19" s="595"/>
      <c r="Y19" s="596"/>
      <c r="Z19" s="40"/>
    </row>
    <row r="20" spans="3:26" ht="13.5" customHeight="1" x14ac:dyDescent="0.2">
      <c r="C20" s="704"/>
      <c r="D20" s="706"/>
      <c r="E20" s="707"/>
      <c r="F20" s="829" t="s">
        <v>560</v>
      </c>
      <c r="G20" s="829"/>
      <c r="H20" s="829"/>
      <c r="I20" s="829"/>
      <c r="J20" s="826"/>
      <c r="K20" s="827"/>
      <c r="L20" s="827"/>
      <c r="M20" s="828"/>
      <c r="N20" s="826"/>
      <c r="O20" s="837"/>
      <c r="P20" s="827"/>
      <c r="Q20" s="827"/>
      <c r="R20" s="838" t="s">
        <v>560</v>
      </c>
      <c r="S20" s="839"/>
      <c r="T20" s="839"/>
      <c r="U20" s="840"/>
      <c r="V20" s="829" t="s">
        <v>560</v>
      </c>
      <c r="W20" s="829"/>
      <c r="X20" s="829"/>
      <c r="Y20" s="830"/>
      <c r="Z20" s="40"/>
    </row>
    <row r="21" spans="3:26" ht="13.5" customHeight="1" x14ac:dyDescent="0.2">
      <c r="C21" s="704"/>
      <c r="D21" s="706"/>
      <c r="E21" s="707"/>
      <c r="F21" s="829"/>
      <c r="G21" s="829"/>
      <c r="H21" s="829"/>
      <c r="I21" s="829"/>
      <c r="J21" s="831" t="s">
        <v>560</v>
      </c>
      <c r="K21" s="829"/>
      <c r="L21" s="829"/>
      <c r="M21" s="830"/>
      <c r="N21" s="829" t="s">
        <v>560</v>
      </c>
      <c r="O21" s="829"/>
      <c r="P21" s="829"/>
      <c r="Q21" s="829"/>
      <c r="R21" s="831"/>
      <c r="S21" s="829"/>
      <c r="T21" s="829"/>
      <c r="U21" s="830"/>
      <c r="V21" s="829"/>
      <c r="W21" s="829"/>
      <c r="X21" s="829"/>
      <c r="Y21" s="830"/>
      <c r="Z21" s="40"/>
    </row>
    <row r="22" spans="3:26" ht="13.5" customHeight="1" x14ac:dyDescent="0.2">
      <c r="C22" s="704"/>
      <c r="D22" s="706"/>
      <c r="E22" s="707"/>
      <c r="F22" s="841"/>
      <c r="G22" s="842"/>
      <c r="H22" s="842"/>
      <c r="I22" s="40"/>
      <c r="J22" s="831"/>
      <c r="K22" s="829"/>
      <c r="L22" s="829"/>
      <c r="M22" s="830"/>
      <c r="N22" s="829"/>
      <c r="O22" s="829"/>
      <c r="P22" s="829"/>
      <c r="Q22" s="830"/>
      <c r="R22" s="831" t="s">
        <v>558</v>
      </c>
      <c r="S22" s="829"/>
      <c r="T22" s="829"/>
      <c r="U22" s="830"/>
      <c r="V22" s="831" t="s">
        <v>558</v>
      </c>
      <c r="W22" s="829"/>
      <c r="X22" s="829"/>
      <c r="Y22" s="830"/>
      <c r="Z22" s="40"/>
    </row>
    <row r="23" spans="3:26" ht="13.5" customHeight="1" x14ac:dyDescent="0.2">
      <c r="C23" s="704"/>
      <c r="D23" s="706"/>
      <c r="E23" s="707"/>
      <c r="F23" s="841"/>
      <c r="G23" s="842"/>
      <c r="H23" s="842"/>
      <c r="I23" s="40"/>
      <c r="J23" s="831" t="s">
        <v>558</v>
      </c>
      <c r="K23" s="829"/>
      <c r="L23" s="829"/>
      <c r="M23" s="830"/>
      <c r="N23" s="831" t="s">
        <v>558</v>
      </c>
      <c r="O23" s="829"/>
      <c r="P23" s="829"/>
      <c r="Q23" s="830"/>
      <c r="R23" s="831"/>
      <c r="S23" s="829"/>
      <c r="T23" s="829"/>
      <c r="U23" s="830"/>
      <c r="V23" s="831"/>
      <c r="W23" s="829"/>
      <c r="X23" s="829"/>
      <c r="Y23" s="830"/>
      <c r="Z23" s="40"/>
    </row>
    <row r="24" spans="3:26" ht="13.5" customHeight="1" x14ac:dyDescent="0.2">
      <c r="C24" s="704"/>
      <c r="D24" s="706"/>
      <c r="E24" s="707"/>
      <c r="F24" s="841"/>
      <c r="G24" s="842"/>
      <c r="H24" s="842"/>
      <c r="I24" s="40"/>
      <c r="J24" s="831"/>
      <c r="K24" s="829"/>
      <c r="L24" s="829"/>
      <c r="M24" s="830"/>
      <c r="N24" s="831"/>
      <c r="O24" s="829"/>
      <c r="P24" s="829"/>
      <c r="Q24" s="830"/>
      <c r="R24" s="273"/>
      <c r="S24" s="40"/>
      <c r="T24" s="40"/>
      <c r="U24" s="833"/>
      <c r="V24" s="831" t="s">
        <v>562</v>
      </c>
      <c r="W24" s="829"/>
      <c r="X24" s="829"/>
      <c r="Y24" s="830"/>
      <c r="Z24" s="40"/>
    </row>
    <row r="25" spans="3:26" ht="13.5" customHeight="1" x14ac:dyDescent="0.2">
      <c r="C25" s="704"/>
      <c r="D25" s="706"/>
      <c r="E25" s="707"/>
      <c r="F25" s="841"/>
      <c r="G25" s="842"/>
      <c r="H25" s="842"/>
      <c r="I25" s="40"/>
      <c r="J25" s="831" t="s">
        <v>562</v>
      </c>
      <c r="K25" s="829"/>
      <c r="L25" s="829"/>
      <c r="M25" s="830"/>
      <c r="N25" s="831" t="s">
        <v>562</v>
      </c>
      <c r="O25" s="829"/>
      <c r="P25" s="829"/>
      <c r="Q25" s="830"/>
      <c r="R25" s="831" t="s">
        <v>562</v>
      </c>
      <c r="S25" s="829"/>
      <c r="T25" s="829"/>
      <c r="U25" s="830"/>
      <c r="V25" s="831"/>
      <c r="W25" s="829"/>
      <c r="X25" s="829"/>
      <c r="Y25" s="830"/>
      <c r="Z25" s="40"/>
    </row>
    <row r="26" spans="3:26" ht="13.5" customHeight="1" x14ac:dyDescent="0.2">
      <c r="C26" s="704"/>
      <c r="D26" s="706"/>
      <c r="E26" s="707"/>
      <c r="F26" s="841"/>
      <c r="G26" s="842"/>
      <c r="H26" s="842"/>
      <c r="I26" s="40"/>
      <c r="J26" s="831"/>
      <c r="K26" s="829"/>
      <c r="L26" s="829"/>
      <c r="M26" s="830"/>
      <c r="N26" s="831"/>
      <c r="O26" s="829"/>
      <c r="P26" s="829"/>
      <c r="Q26" s="830"/>
      <c r="R26" s="831"/>
      <c r="S26" s="829"/>
      <c r="T26" s="829"/>
      <c r="U26" s="830"/>
      <c r="V26" s="40"/>
      <c r="W26" s="40"/>
      <c r="X26" s="40"/>
      <c r="Y26" s="833"/>
      <c r="Z26" s="40"/>
    </row>
    <row r="27" spans="3:26" ht="13.5" customHeight="1" x14ac:dyDescent="0.2">
      <c r="C27" s="704"/>
      <c r="D27" s="710"/>
      <c r="E27" s="708"/>
      <c r="F27" s="841"/>
      <c r="G27" s="842"/>
      <c r="H27" s="842"/>
      <c r="I27" s="40"/>
      <c r="J27" s="843"/>
      <c r="K27" s="832"/>
      <c r="L27" s="832"/>
      <c r="M27" s="844"/>
      <c r="N27" s="273"/>
      <c r="O27" s="40"/>
      <c r="P27" s="40"/>
      <c r="Q27" s="845"/>
      <c r="R27" s="846"/>
      <c r="S27" s="847"/>
      <c r="T27" s="847"/>
      <c r="U27" s="848"/>
      <c r="V27" s="847"/>
      <c r="W27" s="847"/>
      <c r="X27" s="847"/>
      <c r="Y27" s="848"/>
      <c r="Z27" s="40"/>
    </row>
    <row r="28" spans="3:26" ht="21" customHeight="1" x14ac:dyDescent="0.25">
      <c r="C28" s="704"/>
      <c r="D28" s="709">
        <v>3</v>
      </c>
      <c r="E28" s="711" t="s">
        <v>223</v>
      </c>
      <c r="F28" s="594" t="s">
        <v>319</v>
      </c>
      <c r="G28" s="595"/>
      <c r="H28" s="595"/>
      <c r="I28" s="596"/>
      <c r="J28" s="834" t="s">
        <v>8</v>
      </c>
      <c r="K28" s="835"/>
      <c r="L28" s="835"/>
      <c r="M28" s="836"/>
      <c r="N28" s="824" t="s">
        <v>318</v>
      </c>
      <c r="O28" s="825"/>
      <c r="P28" s="825"/>
      <c r="Q28" s="825"/>
      <c r="R28" s="594" t="s">
        <v>320</v>
      </c>
      <c r="S28" s="595"/>
      <c r="T28" s="595"/>
      <c r="U28" s="596"/>
      <c r="V28" s="594" t="s">
        <v>320</v>
      </c>
      <c r="W28" s="595"/>
      <c r="X28" s="595"/>
      <c r="Y28" s="596"/>
      <c r="Z28" s="40"/>
    </row>
    <row r="29" spans="3:26" ht="13.5" customHeight="1" x14ac:dyDescent="0.2">
      <c r="C29" s="704"/>
      <c r="D29" s="706"/>
      <c r="E29" s="707"/>
      <c r="F29" s="849"/>
      <c r="G29" s="850"/>
      <c r="H29" s="850"/>
      <c r="I29" s="827"/>
      <c r="J29" s="838" t="s">
        <v>560</v>
      </c>
      <c r="K29" s="839"/>
      <c r="L29" s="839"/>
      <c r="M29" s="840"/>
      <c r="N29" s="829" t="s">
        <v>560</v>
      </c>
      <c r="O29" s="829"/>
      <c r="P29" s="829"/>
      <c r="Q29" s="830"/>
      <c r="R29" s="829" t="s">
        <v>560</v>
      </c>
      <c r="S29" s="829"/>
      <c r="T29" s="829"/>
      <c r="U29" s="830"/>
      <c r="V29" s="829" t="s">
        <v>560</v>
      </c>
      <c r="W29" s="829"/>
      <c r="X29" s="829"/>
      <c r="Y29" s="830"/>
      <c r="Z29" s="40"/>
    </row>
    <row r="30" spans="3:26" ht="13.5" customHeight="1" x14ac:dyDescent="0.2">
      <c r="C30" s="704"/>
      <c r="D30" s="706"/>
      <c r="E30" s="707"/>
      <c r="F30" s="841"/>
      <c r="G30" s="842"/>
      <c r="H30" s="842"/>
      <c r="I30" s="40"/>
      <c r="J30" s="831"/>
      <c r="K30" s="829"/>
      <c r="L30" s="829"/>
      <c r="M30" s="830"/>
      <c r="N30" s="829"/>
      <c r="O30" s="829"/>
      <c r="P30" s="829"/>
      <c r="Q30" s="830"/>
      <c r="R30" s="829"/>
      <c r="S30" s="829"/>
      <c r="T30" s="829"/>
      <c r="U30" s="830"/>
      <c r="V30" s="829"/>
      <c r="W30" s="829"/>
      <c r="X30" s="829"/>
      <c r="Y30" s="830"/>
      <c r="Z30" s="40"/>
    </row>
    <row r="31" spans="3:26" ht="13.5" customHeight="1" x14ac:dyDescent="0.2">
      <c r="C31" s="704"/>
      <c r="D31" s="706"/>
      <c r="E31" s="707"/>
      <c r="F31" s="851" t="s">
        <v>564</v>
      </c>
      <c r="G31" s="852"/>
      <c r="H31" s="852"/>
      <c r="I31" s="40"/>
      <c r="J31" s="853"/>
      <c r="K31" s="854"/>
      <c r="L31" s="854"/>
      <c r="M31" s="854"/>
      <c r="N31" s="831" t="s">
        <v>558</v>
      </c>
      <c r="O31" s="829"/>
      <c r="P31" s="829"/>
      <c r="Q31" s="830"/>
      <c r="R31" s="831" t="s">
        <v>558</v>
      </c>
      <c r="S31" s="829"/>
      <c r="T31" s="829"/>
      <c r="U31" s="830"/>
      <c r="V31" s="831" t="s">
        <v>558</v>
      </c>
      <c r="W31" s="829"/>
      <c r="X31" s="829"/>
      <c r="Y31" s="830"/>
      <c r="Z31" s="40"/>
    </row>
    <row r="32" spans="3:26" ht="13.5" customHeight="1" x14ac:dyDescent="0.2">
      <c r="C32" s="704"/>
      <c r="D32" s="706"/>
      <c r="E32" s="707"/>
      <c r="F32" s="851"/>
      <c r="G32" s="852"/>
      <c r="H32" s="852"/>
      <c r="I32" s="40"/>
      <c r="J32" s="853"/>
      <c r="K32" s="854"/>
      <c r="L32" s="854"/>
      <c r="M32" s="854"/>
      <c r="N32" s="831"/>
      <c r="O32" s="829"/>
      <c r="P32" s="829"/>
      <c r="Q32" s="830"/>
      <c r="R32" s="831"/>
      <c r="S32" s="829"/>
      <c r="T32" s="829"/>
      <c r="U32" s="830"/>
      <c r="V32" s="831"/>
      <c r="W32" s="829"/>
      <c r="X32" s="829"/>
      <c r="Y32" s="830"/>
      <c r="Z32" s="40"/>
    </row>
    <row r="33" spans="3:26" ht="13.5" customHeight="1" x14ac:dyDescent="0.2">
      <c r="C33" s="704"/>
      <c r="D33" s="706"/>
      <c r="E33" s="707"/>
      <c r="F33" s="841"/>
      <c r="G33" s="842"/>
      <c r="H33" s="842"/>
      <c r="I33" s="40"/>
      <c r="J33" s="853"/>
      <c r="K33" s="854"/>
      <c r="L33" s="854"/>
      <c r="M33" s="854"/>
      <c r="N33" s="831" t="s">
        <v>562</v>
      </c>
      <c r="O33" s="829"/>
      <c r="P33" s="829"/>
      <c r="Q33" s="830"/>
      <c r="R33" s="831" t="s">
        <v>562</v>
      </c>
      <c r="S33" s="829"/>
      <c r="T33" s="829"/>
      <c r="U33" s="830"/>
      <c r="V33" s="831" t="s">
        <v>562</v>
      </c>
      <c r="W33" s="829"/>
      <c r="X33" s="829"/>
      <c r="Y33" s="830"/>
      <c r="Z33" s="40"/>
    </row>
    <row r="34" spans="3:26" ht="13.5" customHeight="1" x14ac:dyDescent="0.2">
      <c r="C34" s="704"/>
      <c r="D34" s="706"/>
      <c r="E34" s="707"/>
      <c r="F34" s="841"/>
      <c r="G34" s="842"/>
      <c r="H34" s="842"/>
      <c r="I34" s="40"/>
      <c r="J34" s="853"/>
      <c r="K34" s="854"/>
      <c r="L34" s="854"/>
      <c r="M34" s="854"/>
      <c r="N34" s="831"/>
      <c r="O34" s="829"/>
      <c r="P34" s="829"/>
      <c r="Q34" s="830"/>
      <c r="R34" s="831"/>
      <c r="S34" s="829"/>
      <c r="T34" s="829"/>
      <c r="U34" s="830"/>
      <c r="V34" s="831"/>
      <c r="W34" s="829"/>
      <c r="X34" s="829"/>
      <c r="Y34" s="830"/>
      <c r="Z34" s="40"/>
    </row>
    <row r="35" spans="3:26" ht="13.5" customHeight="1" x14ac:dyDescent="0.2">
      <c r="C35" s="704"/>
      <c r="D35" s="710"/>
      <c r="E35" s="708"/>
      <c r="F35" s="855"/>
      <c r="G35" s="856"/>
      <c r="H35" s="856"/>
      <c r="I35" s="832"/>
      <c r="J35" s="857"/>
      <c r="K35" s="858"/>
      <c r="L35" s="858"/>
      <c r="M35" s="858"/>
      <c r="N35" s="843"/>
      <c r="O35" s="832"/>
      <c r="P35" s="832"/>
      <c r="Q35" s="859"/>
      <c r="R35" s="846"/>
      <c r="S35" s="847"/>
      <c r="T35" s="847"/>
      <c r="U35" s="848"/>
      <c r="V35" s="860"/>
      <c r="W35" s="860"/>
      <c r="X35" s="860"/>
      <c r="Y35" s="861"/>
      <c r="Z35" s="40"/>
    </row>
    <row r="36" spans="3:26" ht="22.5" customHeight="1" x14ac:dyDescent="0.25">
      <c r="C36" s="704"/>
      <c r="D36" s="709">
        <v>2</v>
      </c>
      <c r="E36" s="711" t="s">
        <v>222</v>
      </c>
      <c r="F36" s="594" t="s">
        <v>319</v>
      </c>
      <c r="G36" s="595"/>
      <c r="H36" s="595"/>
      <c r="I36" s="596"/>
      <c r="J36" s="594" t="s">
        <v>319</v>
      </c>
      <c r="K36" s="595"/>
      <c r="L36" s="595"/>
      <c r="M36" s="596"/>
      <c r="N36" s="834" t="s">
        <v>8</v>
      </c>
      <c r="O36" s="835"/>
      <c r="P36" s="835"/>
      <c r="Q36" s="836"/>
      <c r="R36" s="824" t="s">
        <v>318</v>
      </c>
      <c r="S36" s="825"/>
      <c r="T36" s="825"/>
      <c r="U36" s="825"/>
      <c r="V36" s="594" t="s">
        <v>320</v>
      </c>
      <c r="W36" s="595"/>
      <c r="X36" s="595"/>
      <c r="Y36" s="596"/>
      <c r="Z36" s="40"/>
    </row>
    <row r="37" spans="3:26" ht="13.5" customHeight="1" x14ac:dyDescent="0.2">
      <c r="C37" s="704"/>
      <c r="D37" s="706"/>
      <c r="E37" s="707"/>
      <c r="F37" s="862"/>
      <c r="G37" s="863"/>
      <c r="H37" s="863"/>
      <c r="I37" s="864"/>
      <c r="J37" s="259"/>
      <c r="K37" s="259"/>
      <c r="L37" s="259"/>
      <c r="M37" s="259"/>
      <c r="N37" s="838" t="s">
        <v>560</v>
      </c>
      <c r="O37" s="839"/>
      <c r="P37" s="839"/>
      <c r="Q37" s="840"/>
      <c r="R37" s="829" t="s">
        <v>560</v>
      </c>
      <c r="S37" s="829"/>
      <c r="T37" s="829"/>
      <c r="U37" s="830"/>
      <c r="V37" s="829" t="s">
        <v>560</v>
      </c>
      <c r="W37" s="829"/>
      <c r="X37" s="829"/>
      <c r="Y37" s="830"/>
      <c r="Z37" s="40"/>
    </row>
    <row r="38" spans="3:26" ht="13.5" customHeight="1" x14ac:dyDescent="0.2">
      <c r="C38" s="704"/>
      <c r="D38" s="706"/>
      <c r="E38" s="707"/>
      <c r="F38" s="865"/>
      <c r="G38" s="259"/>
      <c r="H38" s="259"/>
      <c r="I38" s="866"/>
      <c r="J38" s="259"/>
      <c r="K38" s="259"/>
      <c r="L38" s="259"/>
      <c r="M38" s="259"/>
      <c r="N38" s="831"/>
      <c r="O38" s="829"/>
      <c r="P38" s="829"/>
      <c r="Q38" s="830"/>
      <c r="R38" s="829"/>
      <c r="S38" s="829"/>
      <c r="T38" s="829"/>
      <c r="U38" s="830"/>
      <c r="V38" s="829"/>
      <c r="W38" s="829"/>
      <c r="X38" s="829"/>
      <c r="Y38" s="830"/>
      <c r="Z38" s="40"/>
    </row>
    <row r="39" spans="3:26" ht="13.5" customHeight="1" x14ac:dyDescent="0.2">
      <c r="C39" s="704"/>
      <c r="D39" s="706"/>
      <c r="E39" s="707"/>
      <c r="F39" s="865"/>
      <c r="G39" s="852" t="s">
        <v>564</v>
      </c>
      <c r="H39" s="852"/>
      <c r="I39" s="867"/>
      <c r="J39" s="259"/>
      <c r="K39" s="259"/>
      <c r="L39" s="259"/>
      <c r="M39" s="259"/>
      <c r="N39" s="868"/>
      <c r="O39" s="869"/>
      <c r="P39" s="869"/>
      <c r="Q39" s="870"/>
      <c r="R39" s="831" t="s">
        <v>558</v>
      </c>
      <c r="S39" s="829"/>
      <c r="T39" s="829"/>
      <c r="U39" s="830"/>
      <c r="V39" s="831" t="s">
        <v>558</v>
      </c>
      <c r="W39" s="829"/>
      <c r="X39" s="829"/>
      <c r="Y39" s="830"/>
      <c r="Z39" s="40"/>
    </row>
    <row r="40" spans="3:26" ht="13.5" customHeight="1" x14ac:dyDescent="0.2">
      <c r="C40" s="704"/>
      <c r="D40" s="706"/>
      <c r="E40" s="707"/>
      <c r="F40" s="865"/>
      <c r="G40" s="852"/>
      <c r="H40" s="852"/>
      <c r="I40" s="867"/>
      <c r="J40" s="259"/>
      <c r="K40" s="852" t="s">
        <v>564</v>
      </c>
      <c r="L40" s="852"/>
      <c r="M40" s="852"/>
      <c r="N40" s="868"/>
      <c r="O40" s="869"/>
      <c r="P40" s="869"/>
      <c r="Q40" s="870"/>
      <c r="R40" s="831"/>
      <c r="S40" s="829"/>
      <c r="T40" s="829"/>
      <c r="U40" s="830"/>
      <c r="V40" s="831"/>
      <c r="W40" s="829"/>
      <c r="X40" s="829"/>
      <c r="Y40" s="830"/>
      <c r="Z40" s="40"/>
    </row>
    <row r="41" spans="3:26" ht="13.5" customHeight="1" x14ac:dyDescent="0.2">
      <c r="C41" s="704"/>
      <c r="D41" s="706"/>
      <c r="E41" s="707"/>
      <c r="F41" s="865"/>
      <c r="G41" s="259"/>
      <c r="H41" s="259"/>
      <c r="I41" s="866"/>
      <c r="J41" s="259"/>
      <c r="K41" s="852"/>
      <c r="L41" s="852"/>
      <c r="M41" s="852"/>
      <c r="N41" s="868"/>
      <c r="O41" s="869"/>
      <c r="P41" s="869"/>
      <c r="Q41" s="870"/>
      <c r="R41" s="831" t="s">
        <v>562</v>
      </c>
      <c r="S41" s="829"/>
      <c r="T41" s="829"/>
      <c r="U41" s="830"/>
      <c r="V41" s="831" t="s">
        <v>562</v>
      </c>
      <c r="W41" s="829"/>
      <c r="X41" s="829"/>
      <c r="Y41" s="830"/>
      <c r="Z41" s="40"/>
    </row>
    <row r="42" spans="3:26" ht="13.5" customHeight="1" x14ac:dyDescent="0.2">
      <c r="C42" s="704"/>
      <c r="D42" s="706"/>
      <c r="E42" s="707"/>
      <c r="F42" s="865"/>
      <c r="G42" s="259"/>
      <c r="H42" s="259"/>
      <c r="I42" s="866"/>
      <c r="J42" s="259"/>
      <c r="K42" s="259"/>
      <c r="L42" s="259"/>
      <c r="M42" s="259"/>
      <c r="N42" s="868"/>
      <c r="O42" s="869"/>
      <c r="P42" s="869"/>
      <c r="Q42" s="870"/>
      <c r="R42" s="831"/>
      <c r="S42" s="829"/>
      <c r="T42" s="829"/>
      <c r="U42" s="830"/>
      <c r="V42" s="831"/>
      <c r="W42" s="829"/>
      <c r="X42" s="829"/>
      <c r="Y42" s="830"/>
      <c r="Z42" s="40"/>
    </row>
    <row r="43" spans="3:26" ht="13.5" customHeight="1" x14ac:dyDescent="0.2">
      <c r="C43" s="704"/>
      <c r="D43" s="710"/>
      <c r="E43" s="708"/>
      <c r="F43" s="865"/>
      <c r="G43" s="259"/>
      <c r="H43" s="259"/>
      <c r="I43" s="866"/>
      <c r="J43" s="259"/>
      <c r="K43" s="259"/>
      <c r="L43" s="259"/>
      <c r="M43" s="259"/>
      <c r="N43" s="871"/>
      <c r="O43" s="872"/>
      <c r="P43" s="872"/>
      <c r="Q43" s="873"/>
      <c r="R43" s="843"/>
      <c r="S43" s="832"/>
      <c r="T43" s="832"/>
      <c r="U43" s="874"/>
      <c r="V43" s="832"/>
      <c r="W43" s="832"/>
      <c r="X43" s="832"/>
      <c r="Y43" s="844"/>
      <c r="Z43" s="40"/>
    </row>
    <row r="44" spans="3:26" ht="18.75" customHeight="1" x14ac:dyDescent="0.25">
      <c r="C44" s="704"/>
      <c r="D44" s="709">
        <v>1</v>
      </c>
      <c r="E44" s="711" t="s">
        <v>316</v>
      </c>
      <c r="F44" s="594" t="s">
        <v>319</v>
      </c>
      <c r="G44" s="595"/>
      <c r="H44" s="595"/>
      <c r="I44" s="596"/>
      <c r="J44" s="594" t="s">
        <v>319</v>
      </c>
      <c r="K44" s="595"/>
      <c r="L44" s="595"/>
      <c r="M44" s="596"/>
      <c r="N44" s="834" t="s">
        <v>8</v>
      </c>
      <c r="O44" s="835"/>
      <c r="P44" s="835"/>
      <c r="Q44" s="836"/>
      <c r="R44" s="824" t="s">
        <v>318</v>
      </c>
      <c r="S44" s="825"/>
      <c r="T44" s="825"/>
      <c r="U44" s="825"/>
      <c r="V44" s="824" t="s">
        <v>318</v>
      </c>
      <c r="W44" s="825"/>
      <c r="X44" s="825"/>
      <c r="Y44" s="875"/>
      <c r="Z44" s="40"/>
    </row>
    <row r="45" spans="3:26" ht="13.5" customHeight="1" x14ac:dyDescent="0.2">
      <c r="C45" s="704"/>
      <c r="D45" s="706"/>
      <c r="E45" s="707"/>
      <c r="F45" s="841"/>
      <c r="G45" s="842"/>
      <c r="H45" s="842"/>
      <c r="I45" s="833"/>
      <c r="J45" s="876"/>
      <c r="K45" s="876"/>
      <c r="L45" s="842"/>
      <c r="M45" s="877"/>
      <c r="N45" s="829" t="s">
        <v>560</v>
      </c>
      <c r="O45" s="829"/>
      <c r="P45" s="829"/>
      <c r="Q45" s="830"/>
      <c r="R45" s="829" t="s">
        <v>560</v>
      </c>
      <c r="S45" s="829"/>
      <c r="T45" s="829"/>
      <c r="U45" s="830"/>
      <c r="V45" s="829" t="s">
        <v>560</v>
      </c>
      <c r="W45" s="829"/>
      <c r="X45" s="829"/>
      <c r="Y45" s="830"/>
      <c r="Z45" s="40"/>
    </row>
    <row r="46" spans="3:26" ht="13.5" customHeight="1" x14ac:dyDescent="0.2">
      <c r="C46" s="704"/>
      <c r="D46" s="706"/>
      <c r="E46" s="707"/>
      <c r="F46" s="851" t="s">
        <v>564</v>
      </c>
      <c r="G46" s="852"/>
      <c r="H46" s="852"/>
      <c r="I46" s="833"/>
      <c r="J46" s="842"/>
      <c r="K46" s="842"/>
      <c r="L46" s="842"/>
      <c r="M46" s="878"/>
      <c r="N46" s="829"/>
      <c r="O46" s="829"/>
      <c r="P46" s="829"/>
      <c r="Q46" s="830"/>
      <c r="R46" s="829"/>
      <c r="S46" s="829"/>
      <c r="T46" s="829"/>
      <c r="U46" s="830"/>
      <c r="V46" s="829"/>
      <c r="W46" s="829"/>
      <c r="X46" s="829"/>
      <c r="Y46" s="830"/>
      <c r="Z46" s="40"/>
    </row>
    <row r="47" spans="3:26" ht="15" customHeight="1" x14ac:dyDescent="0.2">
      <c r="C47" s="704"/>
      <c r="D47" s="706"/>
      <c r="E47" s="707"/>
      <c r="F47" s="851"/>
      <c r="G47" s="852"/>
      <c r="H47" s="852"/>
      <c r="I47" s="833"/>
      <c r="J47" s="842"/>
      <c r="K47" s="852" t="s">
        <v>564</v>
      </c>
      <c r="L47" s="852"/>
      <c r="M47" s="867"/>
      <c r="N47" s="40"/>
      <c r="O47" s="40"/>
      <c r="P47" s="40"/>
      <c r="Q47" s="40"/>
      <c r="R47" s="831" t="s">
        <v>558</v>
      </c>
      <c r="S47" s="829"/>
      <c r="T47" s="829"/>
      <c r="U47" s="830"/>
      <c r="V47" s="831" t="s">
        <v>558</v>
      </c>
      <c r="W47" s="829"/>
      <c r="X47" s="829"/>
      <c r="Y47" s="830"/>
      <c r="Z47" s="40"/>
    </row>
    <row r="48" spans="3:26" ht="13.5" customHeight="1" x14ac:dyDescent="0.2">
      <c r="C48" s="704"/>
      <c r="D48" s="706"/>
      <c r="E48" s="707"/>
      <c r="F48" s="841"/>
      <c r="G48" s="842"/>
      <c r="H48" s="842"/>
      <c r="I48" s="833"/>
      <c r="J48" s="842"/>
      <c r="K48" s="852"/>
      <c r="L48" s="852"/>
      <c r="M48" s="867"/>
      <c r="N48" s="40"/>
      <c r="O48" s="40"/>
      <c r="P48" s="40"/>
      <c r="Q48" s="40"/>
      <c r="R48" s="831"/>
      <c r="S48" s="829"/>
      <c r="T48" s="829"/>
      <c r="U48" s="830"/>
      <c r="V48" s="831"/>
      <c r="W48" s="829"/>
      <c r="X48" s="829"/>
      <c r="Y48" s="830"/>
      <c r="Z48" s="40"/>
    </row>
    <row r="49" spans="3:49" ht="13.5" customHeight="1" x14ac:dyDescent="0.2">
      <c r="C49" s="704"/>
      <c r="D49" s="706"/>
      <c r="E49" s="707"/>
      <c r="F49" s="841"/>
      <c r="G49" s="842"/>
      <c r="H49" s="842"/>
      <c r="I49" s="833"/>
      <c r="J49" s="842"/>
      <c r="K49" s="842"/>
      <c r="L49" s="842"/>
      <c r="M49" s="842"/>
      <c r="N49" s="273"/>
      <c r="O49" s="40"/>
      <c r="P49" s="40"/>
      <c r="Q49" s="40"/>
      <c r="R49" s="831" t="s">
        <v>562</v>
      </c>
      <c r="S49" s="829"/>
      <c r="T49" s="829"/>
      <c r="U49" s="830"/>
      <c r="V49" s="831" t="s">
        <v>562</v>
      </c>
      <c r="W49" s="829"/>
      <c r="X49" s="829"/>
      <c r="Y49" s="830"/>
      <c r="Z49" s="40"/>
    </row>
    <row r="50" spans="3:49" ht="13.5" customHeight="1" x14ac:dyDescent="0.2">
      <c r="C50" s="705"/>
      <c r="D50" s="710"/>
      <c r="E50" s="708"/>
      <c r="F50" s="855"/>
      <c r="G50" s="856"/>
      <c r="H50" s="856"/>
      <c r="I50" s="844"/>
      <c r="J50" s="842"/>
      <c r="K50" s="842"/>
      <c r="L50" s="842"/>
      <c r="M50" s="842"/>
      <c r="N50" s="843"/>
      <c r="O50" s="832"/>
      <c r="P50" s="832"/>
      <c r="Q50" s="832"/>
      <c r="R50" s="831"/>
      <c r="S50" s="829"/>
      <c r="T50" s="829"/>
      <c r="U50" s="830"/>
      <c r="V50" s="831"/>
      <c r="W50" s="829"/>
      <c r="X50" s="829"/>
      <c r="Y50" s="830"/>
      <c r="Z50" s="40"/>
    </row>
    <row r="51" spans="3:49" ht="18.75" customHeight="1" x14ac:dyDescent="0.2">
      <c r="D51" s="40"/>
      <c r="E51" s="40"/>
      <c r="F51" s="712" t="s">
        <v>226</v>
      </c>
      <c r="G51" s="713"/>
      <c r="H51" s="713"/>
      <c r="I51" s="714"/>
      <c r="J51" s="712" t="s">
        <v>227</v>
      </c>
      <c r="K51" s="713"/>
      <c r="L51" s="713"/>
      <c r="M51" s="714"/>
      <c r="N51" s="712" t="s">
        <v>5</v>
      </c>
      <c r="O51" s="713"/>
      <c r="P51" s="713"/>
      <c r="Q51" s="713"/>
      <c r="R51" s="712" t="s">
        <v>228</v>
      </c>
      <c r="S51" s="713"/>
      <c r="T51" s="713"/>
      <c r="U51" s="714"/>
      <c r="V51" s="712" t="s">
        <v>6</v>
      </c>
      <c r="W51" s="713"/>
      <c r="X51" s="713"/>
      <c r="Y51" s="714"/>
      <c r="Z51" s="259"/>
    </row>
    <row r="52" spans="3:49" ht="22.5" customHeight="1" x14ac:dyDescent="0.2">
      <c r="D52" s="40"/>
      <c r="E52" s="40"/>
      <c r="F52" s="712">
        <v>1</v>
      </c>
      <c r="G52" s="713"/>
      <c r="H52" s="713"/>
      <c r="I52" s="714"/>
      <c r="J52" s="712">
        <v>2</v>
      </c>
      <c r="K52" s="713"/>
      <c r="L52" s="713"/>
      <c r="M52" s="714"/>
      <c r="N52" s="712">
        <v>3</v>
      </c>
      <c r="O52" s="713"/>
      <c r="P52" s="713"/>
      <c r="Q52" s="713"/>
      <c r="R52" s="712">
        <v>4</v>
      </c>
      <c r="S52" s="713"/>
      <c r="T52" s="713"/>
      <c r="U52" s="714"/>
      <c r="V52" s="712">
        <v>5</v>
      </c>
      <c r="W52" s="713"/>
      <c r="X52" s="713"/>
      <c r="Y52" s="714"/>
      <c r="Z52" s="259"/>
    </row>
    <row r="53" spans="3:49" ht="23.25" hidden="1" customHeight="1" x14ac:dyDescent="0.2">
      <c r="D53" s="40"/>
      <c r="E53" s="40"/>
      <c r="F53" s="712" t="s">
        <v>7</v>
      </c>
      <c r="G53" s="713"/>
      <c r="H53" s="713"/>
      <c r="I53" s="713"/>
      <c r="J53" s="713"/>
      <c r="K53" s="713"/>
      <c r="L53" s="713"/>
      <c r="M53" s="713"/>
      <c r="N53" s="713"/>
      <c r="O53" s="713"/>
      <c r="P53" s="713"/>
      <c r="Q53" s="713"/>
      <c r="R53" s="713"/>
      <c r="S53" s="713"/>
      <c r="T53" s="713"/>
      <c r="U53" s="713"/>
      <c r="V53" s="713"/>
      <c r="W53" s="713"/>
      <c r="X53" s="713"/>
      <c r="Y53" s="714"/>
      <c r="Z53" s="516"/>
    </row>
    <row r="54" spans="3:49" ht="24.75" customHeight="1" x14ac:dyDescent="0.2">
      <c r="D54" s="40"/>
      <c r="E54" s="40"/>
      <c r="F54" s="516"/>
      <c r="G54" s="516"/>
      <c r="H54" s="516"/>
      <c r="I54" s="516"/>
      <c r="J54" s="516"/>
      <c r="K54" s="516"/>
      <c r="L54" s="516"/>
      <c r="M54" s="516"/>
      <c r="N54" s="516"/>
      <c r="O54" s="516"/>
      <c r="P54" s="516"/>
      <c r="Q54" s="516"/>
      <c r="R54" s="516"/>
      <c r="S54" s="516"/>
      <c r="T54" s="516"/>
      <c r="U54" s="516"/>
      <c r="V54" s="516"/>
      <c r="W54" s="516"/>
      <c r="X54" s="516"/>
      <c r="Y54" s="516"/>
      <c r="Z54" s="516"/>
      <c r="AE54" s="40"/>
      <c r="AF54" s="516"/>
      <c r="AG54" s="516"/>
      <c r="AH54" s="516"/>
      <c r="AI54" s="516"/>
      <c r="AJ54" s="516"/>
      <c r="AK54" s="516"/>
      <c r="AL54" s="516"/>
      <c r="AM54" s="516"/>
      <c r="AN54" s="516"/>
      <c r="AO54" s="516"/>
      <c r="AP54" s="516"/>
      <c r="AQ54" s="516"/>
      <c r="AR54" s="516"/>
      <c r="AS54" s="516"/>
      <c r="AT54" s="516"/>
      <c r="AU54" s="516"/>
      <c r="AV54" s="516"/>
      <c r="AW54" s="516"/>
    </row>
    <row r="55" spans="3:49" ht="33.75" customHeight="1" thickBot="1" x14ac:dyDescent="0.25">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516"/>
      <c r="AI55" s="516"/>
      <c r="AJ55" s="516"/>
      <c r="AK55" s="516"/>
      <c r="AL55" s="516"/>
      <c r="AM55" s="516"/>
      <c r="AN55" s="516"/>
      <c r="AO55" s="516"/>
      <c r="AP55" s="516"/>
      <c r="AQ55" s="516"/>
      <c r="AR55" s="516"/>
      <c r="AS55" s="516"/>
      <c r="AT55" s="516"/>
      <c r="AU55" s="516"/>
      <c r="AV55" s="516"/>
      <c r="AW55" s="516"/>
    </row>
    <row r="56" spans="3:49" ht="59.25" customHeight="1" thickBot="1" x14ac:dyDescent="0.25">
      <c r="C56" s="40"/>
      <c r="D56" s="40"/>
      <c r="E56" s="879" t="s">
        <v>556</v>
      </c>
      <c r="F56" s="880"/>
      <c r="G56" s="880"/>
      <c r="H56" s="880"/>
      <c r="I56" s="880"/>
      <c r="J56" s="880"/>
      <c r="K56" s="880"/>
      <c r="L56" s="880"/>
      <c r="M56" s="880"/>
      <c r="N56" s="880"/>
      <c r="O56" s="879" t="s">
        <v>565</v>
      </c>
      <c r="P56" s="880"/>
      <c r="Q56" s="880"/>
      <c r="R56" s="881"/>
      <c r="S56" s="881"/>
      <c r="T56" s="881"/>
      <c r="U56" s="881"/>
      <c r="V56" s="881"/>
      <c r="W56" s="882"/>
      <c r="X56" s="40"/>
      <c r="Y56" s="40"/>
      <c r="Z56" s="40"/>
      <c r="AA56" s="40"/>
      <c r="AB56" s="40"/>
      <c r="AC56" s="40"/>
      <c r="AD56" s="40"/>
      <c r="AE56" s="40"/>
      <c r="AF56" s="40"/>
      <c r="AG56" s="40"/>
      <c r="AH56" s="516"/>
      <c r="AI56" s="516"/>
      <c r="AJ56" s="516"/>
      <c r="AK56" s="516"/>
      <c r="AL56" s="516"/>
      <c r="AM56" s="516"/>
      <c r="AN56" s="516"/>
      <c r="AO56" s="516"/>
      <c r="AP56" s="516"/>
      <c r="AQ56" s="516"/>
      <c r="AR56" s="516"/>
      <c r="AS56" s="516"/>
      <c r="AT56" s="516"/>
      <c r="AU56" s="516"/>
      <c r="AV56" s="516"/>
      <c r="AW56" s="516"/>
    </row>
    <row r="57" spans="3:49" ht="69.75" customHeight="1" thickBot="1" x14ac:dyDescent="0.25">
      <c r="C57" s="40"/>
      <c r="D57" s="40"/>
      <c r="E57" s="717" t="s">
        <v>564</v>
      </c>
      <c r="F57" s="708"/>
      <c r="G57" s="708"/>
      <c r="H57" s="708"/>
      <c r="I57" s="883" t="s">
        <v>557</v>
      </c>
      <c r="J57" s="884"/>
      <c r="K57" s="884"/>
      <c r="L57" s="884"/>
      <c r="M57" s="884"/>
      <c r="N57" s="884"/>
      <c r="O57" s="885" t="s">
        <v>319</v>
      </c>
      <c r="P57" s="886"/>
      <c r="Q57" s="886"/>
      <c r="R57" s="723"/>
      <c r="S57" s="724"/>
      <c r="T57" s="724"/>
      <c r="U57" s="724"/>
      <c r="V57" s="724"/>
      <c r="W57" s="725"/>
      <c r="X57" s="40"/>
      <c r="Y57" s="40"/>
      <c r="Z57" s="40"/>
      <c r="AA57" s="40"/>
      <c r="AB57" s="40"/>
      <c r="AC57" s="40"/>
      <c r="AD57" s="40"/>
      <c r="AE57" s="40"/>
      <c r="AF57" s="40"/>
      <c r="AG57" s="40"/>
      <c r="AH57" s="516"/>
      <c r="AI57" s="516"/>
      <c r="AJ57" s="516"/>
      <c r="AK57" s="516"/>
      <c r="AL57" s="516"/>
      <c r="AM57" s="516"/>
      <c r="AN57" s="516"/>
      <c r="AO57" s="516"/>
      <c r="AP57" s="516"/>
      <c r="AQ57" s="516"/>
      <c r="AR57" s="516"/>
      <c r="AS57" s="516"/>
      <c r="AT57" s="516"/>
      <c r="AU57" s="516"/>
      <c r="AV57" s="516"/>
      <c r="AW57" s="516"/>
    </row>
    <row r="58" spans="3:49" ht="90.75" customHeight="1" thickBot="1" x14ac:dyDescent="0.25">
      <c r="C58" s="40"/>
      <c r="D58" s="40"/>
      <c r="E58" s="718" t="s">
        <v>558</v>
      </c>
      <c r="F58" s="719"/>
      <c r="G58" s="719"/>
      <c r="H58" s="719"/>
      <c r="I58" s="887" t="s">
        <v>559</v>
      </c>
      <c r="J58" s="888"/>
      <c r="K58" s="888"/>
      <c r="L58" s="888"/>
      <c r="M58" s="888"/>
      <c r="N58" s="888"/>
      <c r="O58" s="712" t="s">
        <v>317</v>
      </c>
      <c r="P58" s="713"/>
      <c r="Q58" s="714"/>
      <c r="R58" s="719" t="s">
        <v>318</v>
      </c>
      <c r="S58" s="719"/>
      <c r="T58" s="719"/>
      <c r="U58" s="723"/>
      <c r="V58" s="724"/>
      <c r="W58" s="725"/>
      <c r="X58" s="40"/>
      <c r="Y58" s="40"/>
      <c r="Z58" s="40"/>
      <c r="AA58" s="40"/>
      <c r="AB58" s="40"/>
      <c r="AC58" s="40"/>
      <c r="AD58" s="40"/>
      <c r="AE58" s="40"/>
      <c r="AF58" s="40"/>
      <c r="AG58" s="40"/>
      <c r="AH58" s="516"/>
      <c r="AI58" s="516"/>
      <c r="AJ58" s="516"/>
      <c r="AK58" s="516"/>
      <c r="AL58" s="516"/>
      <c r="AM58" s="516"/>
      <c r="AN58" s="516"/>
      <c r="AO58" s="516"/>
      <c r="AP58" s="516"/>
      <c r="AQ58" s="516"/>
      <c r="AR58" s="516"/>
      <c r="AS58" s="516"/>
      <c r="AT58" s="516"/>
      <c r="AU58" s="516"/>
      <c r="AV58" s="516"/>
      <c r="AW58" s="516"/>
    </row>
    <row r="59" spans="3:49" ht="83.25" customHeight="1" thickBot="1" x14ac:dyDescent="0.25">
      <c r="C59" s="40"/>
      <c r="D59" s="40"/>
      <c r="E59" s="718" t="s">
        <v>560</v>
      </c>
      <c r="F59" s="719"/>
      <c r="G59" s="719"/>
      <c r="H59" s="719"/>
      <c r="I59" s="887" t="s">
        <v>561</v>
      </c>
      <c r="J59" s="888"/>
      <c r="K59" s="888"/>
      <c r="L59" s="888"/>
      <c r="M59" s="888"/>
      <c r="N59" s="888"/>
      <c r="O59" s="712" t="s">
        <v>317</v>
      </c>
      <c r="P59" s="713"/>
      <c r="Q59" s="714"/>
      <c r="R59" s="719" t="s">
        <v>318</v>
      </c>
      <c r="S59" s="719"/>
      <c r="T59" s="719"/>
      <c r="U59" s="712" t="s">
        <v>8</v>
      </c>
      <c r="V59" s="713"/>
      <c r="W59" s="889"/>
      <c r="X59" s="40"/>
      <c r="Y59" s="40"/>
      <c r="Z59" s="40"/>
      <c r="AA59" s="40"/>
      <c r="AB59" s="40"/>
      <c r="AC59" s="40"/>
      <c r="AD59" s="40"/>
      <c r="AE59" s="40"/>
      <c r="AF59" s="40"/>
      <c r="AG59" s="40"/>
      <c r="AH59" s="516"/>
      <c r="AI59" s="516"/>
      <c r="AJ59" s="516"/>
      <c r="AK59" s="516"/>
      <c r="AL59" s="516"/>
      <c r="AM59" s="516"/>
      <c r="AN59" s="516"/>
      <c r="AO59" s="516"/>
      <c r="AP59" s="516"/>
      <c r="AQ59" s="516"/>
      <c r="AR59" s="516"/>
      <c r="AS59" s="516"/>
      <c r="AT59" s="516"/>
      <c r="AU59" s="516"/>
      <c r="AV59" s="516"/>
      <c r="AW59" s="516"/>
    </row>
    <row r="60" spans="3:49" ht="60.75" customHeight="1" thickBot="1" x14ac:dyDescent="0.25">
      <c r="C60" s="40"/>
      <c r="D60" s="40"/>
      <c r="E60" s="715" t="s">
        <v>562</v>
      </c>
      <c r="F60" s="716"/>
      <c r="G60" s="716"/>
      <c r="H60" s="716"/>
      <c r="I60" s="890" t="s">
        <v>563</v>
      </c>
      <c r="J60" s="891"/>
      <c r="K60" s="891"/>
      <c r="L60" s="891"/>
      <c r="M60" s="891"/>
      <c r="N60" s="891"/>
      <c r="O60" s="892" t="s">
        <v>317</v>
      </c>
      <c r="P60" s="893"/>
      <c r="Q60" s="894"/>
      <c r="R60" s="716" t="s">
        <v>318</v>
      </c>
      <c r="S60" s="716"/>
      <c r="T60" s="716"/>
      <c r="U60" s="720"/>
      <c r="V60" s="721"/>
      <c r="W60" s="722"/>
      <c r="X60" s="40"/>
      <c r="Y60" s="40"/>
      <c r="Z60" s="40"/>
      <c r="AA60" s="40"/>
      <c r="AB60" s="40"/>
      <c r="AC60" s="40"/>
      <c r="AD60" s="40"/>
      <c r="AE60" s="40"/>
      <c r="AF60" s="40"/>
      <c r="AG60" s="40"/>
      <c r="AH60" s="516"/>
      <c r="AI60" s="516"/>
      <c r="AJ60" s="516"/>
      <c r="AK60" s="516"/>
      <c r="AL60" s="516"/>
      <c r="AM60" s="516"/>
      <c r="AN60" s="516"/>
      <c r="AO60" s="516"/>
      <c r="AP60" s="516"/>
      <c r="AQ60" s="516"/>
      <c r="AR60" s="516"/>
      <c r="AS60" s="516"/>
      <c r="AT60" s="516"/>
      <c r="AU60" s="516"/>
      <c r="AV60" s="516"/>
      <c r="AW60" s="516"/>
    </row>
    <row r="61" spans="3:49" ht="51.95" customHeight="1" x14ac:dyDescent="0.2">
      <c r="Q61" s="516"/>
      <c r="R61" s="516"/>
      <c r="S61" s="516"/>
      <c r="T61" s="516"/>
      <c r="U61" s="516"/>
      <c r="V61" s="516"/>
      <c r="W61" s="516"/>
      <c r="X61" s="516"/>
      <c r="Y61" s="516"/>
      <c r="Z61" s="516"/>
      <c r="AA61" s="516"/>
      <c r="AB61" s="516"/>
      <c r="AC61" s="516"/>
      <c r="AE61" s="40"/>
      <c r="AF61" s="516"/>
      <c r="AG61" s="516"/>
      <c r="AH61" s="516"/>
      <c r="AI61" s="516"/>
      <c r="AJ61" s="516"/>
      <c r="AK61" s="516"/>
      <c r="AL61" s="516"/>
      <c r="AM61" s="516"/>
      <c r="AN61" s="516"/>
      <c r="AO61" s="516"/>
      <c r="AP61" s="516"/>
      <c r="AQ61" s="516"/>
      <c r="AR61" s="516"/>
      <c r="AS61" s="516"/>
      <c r="AT61" s="516"/>
      <c r="AU61" s="516"/>
      <c r="AV61" s="516"/>
      <c r="AW61" s="516"/>
    </row>
    <row r="62" spans="3:49" ht="51.95" customHeight="1" x14ac:dyDescent="0.2">
      <c r="H62" s="516"/>
      <c r="I62" s="516"/>
      <c r="J62" s="516"/>
      <c r="K62" s="516"/>
      <c r="L62" s="516"/>
      <c r="M62" s="516"/>
      <c r="N62" s="516"/>
      <c r="O62" s="516"/>
      <c r="P62" s="516"/>
      <c r="Q62" s="516"/>
      <c r="R62" s="516"/>
      <c r="S62" s="516"/>
      <c r="T62" s="516"/>
      <c r="U62" s="516"/>
      <c r="V62" s="516"/>
      <c r="W62" s="516"/>
      <c r="X62" s="516"/>
      <c r="Y62" s="516"/>
      <c r="Z62" s="516"/>
      <c r="AA62" s="516"/>
      <c r="AB62" s="516"/>
      <c r="AC62" s="516"/>
      <c r="AE62" s="40"/>
      <c r="AF62" s="516"/>
      <c r="AG62" s="516"/>
      <c r="AH62" s="516"/>
      <c r="AI62" s="516"/>
      <c r="AJ62" s="516"/>
      <c r="AK62" s="516"/>
      <c r="AL62" s="516"/>
      <c r="AM62" s="516"/>
      <c r="AN62" s="516"/>
      <c r="AO62" s="516"/>
      <c r="AP62" s="516"/>
      <c r="AQ62" s="516"/>
      <c r="AR62" s="516"/>
      <c r="AS62" s="516"/>
      <c r="AT62" s="516"/>
      <c r="AU62" s="516"/>
      <c r="AV62" s="516"/>
      <c r="AW62" s="516"/>
    </row>
    <row r="63" spans="3:49" ht="51.95" customHeight="1" x14ac:dyDescent="0.2"/>
    <row r="64" spans="3:49" ht="51.95" customHeight="1" x14ac:dyDescent="0.2"/>
    <row r="65" spans="3:39" ht="13.5" customHeight="1" x14ac:dyDescent="0.2">
      <c r="AJ65" s="40"/>
      <c r="AK65" s="40"/>
      <c r="AL65" s="40"/>
      <c r="AM65" s="40"/>
    </row>
    <row r="71" spans="3:39" ht="13.5" customHeight="1" x14ac:dyDescent="0.2">
      <c r="C71" s="42"/>
    </row>
  </sheetData>
  <mergeCells count="127">
    <mergeCell ref="V41:Y42"/>
    <mergeCell ref="V33:Y34"/>
    <mergeCell ref="R33:U34"/>
    <mergeCell ref="V24:Y25"/>
    <mergeCell ref="R59:T59"/>
    <mergeCell ref="R60:T60"/>
    <mergeCell ref="O60:Q60"/>
    <mergeCell ref="U60:W60"/>
    <mergeCell ref="O56:W56"/>
    <mergeCell ref="O58:Q58"/>
    <mergeCell ref="R58:T58"/>
    <mergeCell ref="R57:W57"/>
    <mergeCell ref="U58:W58"/>
    <mergeCell ref="U59:W59"/>
    <mergeCell ref="O59:Q59"/>
    <mergeCell ref="N23:Q24"/>
    <mergeCell ref="N25:Q26"/>
    <mergeCell ref="N29:Q30"/>
    <mergeCell ref="N31:Q32"/>
    <mergeCell ref="N33:Q34"/>
    <mergeCell ref="R37:U38"/>
    <mergeCell ref="R25:U26"/>
    <mergeCell ref="R22:U23"/>
    <mergeCell ref="V22:Y23"/>
    <mergeCell ref="N12:Q13"/>
    <mergeCell ref="F20:I21"/>
    <mergeCell ref="J29:M30"/>
    <mergeCell ref="N37:Q38"/>
    <mergeCell ref="V14:Y15"/>
    <mergeCell ref="R14:U15"/>
    <mergeCell ref="N14:Q15"/>
    <mergeCell ref="R12:U13"/>
    <mergeCell ref="V12:Y13"/>
    <mergeCell ref="R20:U21"/>
    <mergeCell ref="V20:Y21"/>
    <mergeCell ref="V16:Y17"/>
    <mergeCell ref="R16:U17"/>
    <mergeCell ref="N16:Q17"/>
    <mergeCell ref="N21:Q22"/>
    <mergeCell ref="F13:I14"/>
    <mergeCell ref="F15:I16"/>
    <mergeCell ref="F17:I18"/>
    <mergeCell ref="J13:M14"/>
    <mergeCell ref="J15:M16"/>
    <mergeCell ref="J17:M18"/>
    <mergeCell ref="J21:M22"/>
    <mergeCell ref="J23:M24"/>
    <mergeCell ref="J25:M26"/>
    <mergeCell ref="E60:H60"/>
    <mergeCell ref="I60:N60"/>
    <mergeCell ref="F46:H47"/>
    <mergeCell ref="K47:M48"/>
    <mergeCell ref="G39:I40"/>
    <mergeCell ref="K40:M41"/>
    <mergeCell ref="N45:Q46"/>
    <mergeCell ref="O57:Q57"/>
    <mergeCell ref="E56:N56"/>
    <mergeCell ref="E57:H57"/>
    <mergeCell ref="I57:N57"/>
    <mergeCell ref="E58:H58"/>
    <mergeCell ref="I58:N58"/>
    <mergeCell ref="E59:H59"/>
    <mergeCell ref="I59:N59"/>
    <mergeCell ref="F52:I52"/>
    <mergeCell ref="J52:M52"/>
    <mergeCell ref="N52:Q52"/>
    <mergeCell ref="R52:U52"/>
    <mergeCell ref="V52:Y52"/>
    <mergeCell ref="F53:Y53"/>
    <mergeCell ref="V44:Y44"/>
    <mergeCell ref="F51:I51"/>
    <mergeCell ref="J51:M51"/>
    <mergeCell ref="N51:Q51"/>
    <mergeCell ref="R51:U51"/>
    <mergeCell ref="V51:Y51"/>
    <mergeCell ref="R45:U46"/>
    <mergeCell ref="R47:U48"/>
    <mergeCell ref="R49:U50"/>
    <mergeCell ref="V45:Y46"/>
    <mergeCell ref="V47:Y48"/>
    <mergeCell ref="V49:Y50"/>
    <mergeCell ref="N44:Q44"/>
    <mergeCell ref="R44:U44"/>
    <mergeCell ref="V28:Y28"/>
    <mergeCell ref="V35:Y35"/>
    <mergeCell ref="D36:D43"/>
    <mergeCell ref="E36:E43"/>
    <mergeCell ref="F36:I36"/>
    <mergeCell ref="J36:M36"/>
    <mergeCell ref="N36:Q36"/>
    <mergeCell ref="R36:U36"/>
    <mergeCell ref="V36:Y36"/>
    <mergeCell ref="D28:D35"/>
    <mergeCell ref="E28:E35"/>
    <mergeCell ref="F28:I28"/>
    <mergeCell ref="J28:M28"/>
    <mergeCell ref="N28:Q28"/>
    <mergeCell ref="R28:U28"/>
    <mergeCell ref="F31:H32"/>
    <mergeCell ref="R29:U30"/>
    <mergeCell ref="V29:Y30"/>
    <mergeCell ref="V37:Y38"/>
    <mergeCell ref="R39:U40"/>
    <mergeCell ref="R41:U42"/>
    <mergeCell ref="V39:Y40"/>
    <mergeCell ref="R31:U32"/>
    <mergeCell ref="V31:Y32"/>
    <mergeCell ref="C10:Y10"/>
    <mergeCell ref="C11:C50"/>
    <mergeCell ref="D11:D18"/>
    <mergeCell ref="E11:E18"/>
    <mergeCell ref="F11:I11"/>
    <mergeCell ref="J11:M11"/>
    <mergeCell ref="N11:Q11"/>
    <mergeCell ref="R11:U11"/>
    <mergeCell ref="V11:Y11"/>
    <mergeCell ref="D19:D27"/>
    <mergeCell ref="E19:E27"/>
    <mergeCell ref="F19:I19"/>
    <mergeCell ref="J19:M19"/>
    <mergeCell ref="N19:Q19"/>
    <mergeCell ref="R19:U19"/>
    <mergeCell ref="V19:Y19"/>
    <mergeCell ref="D44:D50"/>
    <mergeCell ref="E44:E50"/>
    <mergeCell ref="F44:I44"/>
    <mergeCell ref="J44:M4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88"/>
  <sheetViews>
    <sheetView topLeftCell="AB38" zoomScale="50" zoomScaleNormal="50" workbookViewId="0">
      <selection activeCell="BG57" sqref="BG57"/>
    </sheetView>
  </sheetViews>
  <sheetFormatPr baseColWidth="10" defaultRowHeight="13.5" customHeight="1" x14ac:dyDescent="0.2"/>
  <cols>
    <col min="1" max="1" width="2.85546875" customWidth="1"/>
    <col min="2" max="2" width="5.7109375" style="41" customWidth="1"/>
    <col min="3" max="3" width="5.140625" style="41" customWidth="1"/>
    <col min="4" max="4" width="4.42578125" style="41" customWidth="1"/>
    <col min="5" max="5" width="21.7109375" style="41" customWidth="1"/>
    <col min="6" max="8" width="8.7109375" style="41" customWidth="1"/>
    <col min="9" max="9" width="10.7109375" style="41" customWidth="1"/>
    <col min="10" max="13" width="8.7109375" style="41" customWidth="1"/>
    <col min="14" max="14" width="10.28515625" style="41" customWidth="1"/>
    <col min="15" max="17" width="8.7109375" style="41" customWidth="1"/>
    <col min="18" max="18" width="11" style="41" customWidth="1"/>
    <col min="19" max="19" width="8.7109375" style="41" customWidth="1"/>
    <col min="20" max="20" width="9.28515625" style="41" customWidth="1"/>
    <col min="21" max="21" width="9.5703125" style="41" customWidth="1"/>
    <col min="22" max="25" width="8.7109375" style="41" customWidth="1"/>
    <col min="26" max="26" width="6.7109375" style="41" customWidth="1"/>
    <col min="27" max="27" width="17.5703125" style="41" customWidth="1"/>
    <col min="28" max="28" width="9.42578125" style="41" customWidth="1"/>
    <col min="29" max="29" width="9.140625" style="41" customWidth="1"/>
    <col min="30" max="30" width="12.85546875" style="41" customWidth="1"/>
    <col min="31" max="31" width="8.140625" style="41" customWidth="1"/>
    <col min="32" max="32" width="18" customWidth="1"/>
    <col min="33" max="35" width="8.7109375" customWidth="1"/>
    <col min="36" max="36" width="10" customWidth="1"/>
    <col min="37" max="37" width="12.28515625" customWidth="1"/>
    <col min="38" max="40" width="8.7109375" customWidth="1"/>
    <col min="41" max="41" width="11.140625" customWidth="1"/>
    <col min="42" max="52" width="8.7109375" customWidth="1"/>
    <col min="57" max="57" width="6.85546875" customWidth="1"/>
    <col min="58" max="58" width="12.28515625" customWidth="1"/>
  </cols>
  <sheetData>
    <row r="1" spans="1:63" ht="13.5" customHeight="1" x14ac:dyDescent="0.2">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41"/>
      <c r="BG1" s="41"/>
      <c r="BH1" s="41"/>
      <c r="BI1" s="41"/>
      <c r="BJ1" s="41"/>
      <c r="BK1" s="41"/>
    </row>
    <row r="2" spans="1:63" ht="13.5" customHeight="1" x14ac:dyDescent="0.2">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41"/>
      <c r="BG2" s="41"/>
      <c r="BH2" s="41"/>
      <c r="BI2" s="41"/>
      <c r="BJ2" s="41"/>
      <c r="BK2" s="41"/>
    </row>
    <row r="3" spans="1:63" ht="13.5" customHeight="1" x14ac:dyDescent="0.2">
      <c r="H3" s="286"/>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row>
    <row r="4" spans="1:63" ht="13.5" customHeight="1" x14ac:dyDescent="0.2">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row>
    <row r="5" spans="1:63" ht="3" customHeight="1" x14ac:dyDescent="0.2">
      <c r="AF5" s="41"/>
      <c r="AG5" s="41"/>
      <c r="AH5" s="41"/>
      <c r="BC5" s="41"/>
      <c r="BD5" s="41"/>
      <c r="BE5" s="41"/>
      <c r="BF5" s="41"/>
      <c r="BG5" s="41"/>
      <c r="BH5" s="41"/>
      <c r="BI5" s="41"/>
      <c r="BJ5" s="41"/>
      <c r="BK5" s="41"/>
    </row>
    <row r="6" spans="1:63" ht="28.5" customHeight="1" x14ac:dyDescent="0.2">
      <c r="C6" s="574" t="s">
        <v>190</v>
      </c>
      <c r="D6" s="574"/>
      <c r="E6" s="574"/>
      <c r="F6" s="574"/>
      <c r="G6" s="574"/>
      <c r="H6" s="574"/>
      <c r="I6" s="574"/>
      <c r="J6" s="574"/>
      <c r="K6" s="574"/>
      <c r="L6" s="574"/>
      <c r="M6" s="574"/>
      <c r="N6" s="574"/>
      <c r="O6" s="574"/>
      <c r="P6" s="574"/>
      <c r="Q6" s="574"/>
      <c r="R6" s="574"/>
      <c r="S6" s="574"/>
      <c r="T6" s="574"/>
      <c r="U6" s="574"/>
      <c r="V6" s="574"/>
      <c r="W6" s="574"/>
      <c r="X6" s="574"/>
      <c r="Y6" s="574"/>
      <c r="AD6" s="574" t="s">
        <v>191</v>
      </c>
      <c r="AE6" s="574"/>
      <c r="AF6" s="574"/>
      <c r="AG6" s="574"/>
      <c r="AH6" s="574"/>
      <c r="AI6" s="574"/>
      <c r="AJ6" s="574"/>
      <c r="AK6" s="574"/>
      <c r="AL6" s="574"/>
      <c r="AM6" s="574"/>
      <c r="AN6" s="574"/>
      <c r="AO6" s="574"/>
      <c r="AP6" s="574"/>
      <c r="AQ6" s="574"/>
      <c r="AR6" s="574"/>
      <c r="AS6" s="574"/>
      <c r="AT6" s="574"/>
      <c r="AU6" s="574"/>
      <c r="AV6" s="574"/>
      <c r="AW6" s="574"/>
      <c r="AX6" s="574"/>
      <c r="AY6" s="574"/>
      <c r="AZ6" s="574"/>
      <c r="BA6" s="41"/>
      <c r="BB6" s="41"/>
      <c r="BC6" s="41"/>
      <c r="BD6" s="41"/>
      <c r="BE6" s="41"/>
      <c r="BF6" s="41"/>
      <c r="BG6" s="41"/>
      <c r="BH6" s="41"/>
      <c r="BI6" s="41"/>
      <c r="BJ6" s="41"/>
      <c r="BK6" s="41"/>
    </row>
    <row r="7" spans="1:63" ht="26.25" customHeight="1" x14ac:dyDescent="0.25">
      <c r="C7" s="704" t="s">
        <v>4</v>
      </c>
      <c r="D7" s="706">
        <v>5</v>
      </c>
      <c r="E7" s="707" t="s">
        <v>225</v>
      </c>
      <c r="F7" s="580" t="s">
        <v>318</v>
      </c>
      <c r="G7" s="581"/>
      <c r="H7" s="581"/>
      <c r="I7" s="581"/>
      <c r="J7" s="580" t="s">
        <v>318</v>
      </c>
      <c r="K7" s="581"/>
      <c r="L7" s="581"/>
      <c r="M7" s="581"/>
      <c r="N7" s="571" t="s">
        <v>320</v>
      </c>
      <c r="O7" s="572"/>
      <c r="P7" s="572"/>
      <c r="Q7" s="573"/>
      <c r="R7" s="726" t="s">
        <v>320</v>
      </c>
      <c r="S7" s="727"/>
      <c r="T7" s="727"/>
      <c r="U7" s="728"/>
      <c r="V7" s="571" t="s">
        <v>320</v>
      </c>
      <c r="W7" s="572"/>
      <c r="X7" s="572"/>
      <c r="Y7" s="573"/>
      <c r="Z7" s="40"/>
      <c r="AD7" s="704" t="s">
        <v>4</v>
      </c>
      <c r="AE7" s="706">
        <v>5</v>
      </c>
      <c r="AF7" s="707" t="s">
        <v>225</v>
      </c>
      <c r="AG7" s="580" t="s">
        <v>318</v>
      </c>
      <c r="AH7" s="581"/>
      <c r="AI7" s="581"/>
      <c r="AJ7" s="581"/>
      <c r="AK7" s="580" t="s">
        <v>318</v>
      </c>
      <c r="AL7" s="581"/>
      <c r="AM7" s="581"/>
      <c r="AN7" s="581"/>
      <c r="AO7" s="571" t="s">
        <v>320</v>
      </c>
      <c r="AP7" s="572"/>
      <c r="AQ7" s="572"/>
      <c r="AR7" s="573"/>
      <c r="AS7" s="571" t="s">
        <v>320</v>
      </c>
      <c r="AT7" s="572"/>
      <c r="AU7" s="572"/>
      <c r="AV7" s="573"/>
      <c r="AW7" s="571" t="s">
        <v>320</v>
      </c>
      <c r="AX7" s="572"/>
      <c r="AY7" s="572"/>
      <c r="AZ7" s="573"/>
      <c r="BA7" s="41"/>
      <c r="BB7" s="41"/>
      <c r="BC7" s="41"/>
      <c r="BD7" s="41"/>
      <c r="BE7" s="41"/>
      <c r="BF7" s="41"/>
      <c r="BG7" s="41"/>
      <c r="BH7" s="41"/>
      <c r="BI7" s="41"/>
      <c r="BJ7" s="41"/>
      <c r="BK7" s="41"/>
    </row>
    <row r="8" spans="1:63" ht="13.5" customHeight="1" x14ac:dyDescent="0.2">
      <c r="C8" s="704"/>
      <c r="D8" s="706"/>
      <c r="E8" s="707"/>
      <c r="F8" s="47"/>
      <c r="G8" s="48"/>
      <c r="H8" s="48"/>
      <c r="I8" s="49"/>
      <c r="J8" s="51"/>
      <c r="K8" s="51"/>
      <c r="L8" s="51"/>
      <c r="M8" s="51"/>
      <c r="N8" s="171"/>
      <c r="O8" s="172"/>
      <c r="P8" s="172"/>
      <c r="Q8" s="44"/>
      <c r="R8" s="171" t="s">
        <v>168</v>
      </c>
      <c r="S8" s="172"/>
      <c r="T8" s="172"/>
      <c r="U8" s="44"/>
      <c r="V8" s="43"/>
      <c r="W8" s="43"/>
      <c r="X8" s="43"/>
      <c r="Y8" s="45"/>
      <c r="Z8" s="40"/>
      <c r="AD8" s="704"/>
      <c r="AE8" s="706"/>
      <c r="AF8" s="707"/>
      <c r="AG8" s="47"/>
      <c r="AH8" s="48"/>
      <c r="AI8" s="48"/>
      <c r="AJ8" s="49"/>
      <c r="AK8" s="51"/>
      <c r="AL8" s="51"/>
      <c r="AM8" s="51"/>
      <c r="AN8" s="51"/>
      <c r="AO8" s="43"/>
      <c r="AP8" s="43"/>
      <c r="AQ8" s="43"/>
      <c r="AR8" s="43"/>
      <c r="AS8" s="168"/>
      <c r="AT8" s="43"/>
      <c r="AU8" s="43"/>
      <c r="AV8" s="45"/>
      <c r="AW8" s="168"/>
      <c r="AX8" s="43"/>
      <c r="AY8" s="43"/>
      <c r="AZ8" s="45"/>
      <c r="BA8" s="41"/>
      <c r="BB8" s="41"/>
      <c r="BC8" s="41"/>
      <c r="BD8" s="41"/>
      <c r="BE8" s="41"/>
      <c r="BF8" s="41"/>
      <c r="BG8" s="41"/>
      <c r="BH8" s="41"/>
      <c r="BI8" s="41"/>
      <c r="BJ8" s="41"/>
      <c r="BK8" s="41"/>
    </row>
    <row r="9" spans="1:63" ht="13.5" customHeight="1" x14ac:dyDescent="0.2">
      <c r="C9" s="704"/>
      <c r="D9" s="706"/>
      <c r="E9" s="707"/>
      <c r="F9" s="50"/>
      <c r="G9" s="51"/>
      <c r="H9" s="51"/>
      <c r="I9" s="52"/>
      <c r="J9" s="51"/>
      <c r="K9" s="51"/>
      <c r="L9" s="51"/>
      <c r="M9" s="51"/>
      <c r="N9" s="168"/>
      <c r="O9" s="43"/>
      <c r="P9" s="43"/>
      <c r="Q9" s="45"/>
      <c r="R9" s="168" t="s">
        <v>172</v>
      </c>
      <c r="S9" s="176"/>
      <c r="T9" s="176"/>
      <c r="U9" s="45"/>
      <c r="V9" s="43"/>
      <c r="W9" s="43"/>
      <c r="X9" s="43"/>
      <c r="Y9" s="45"/>
      <c r="Z9" s="40"/>
      <c r="AD9" s="704"/>
      <c r="AE9" s="706"/>
      <c r="AF9" s="707"/>
      <c r="AG9" s="50"/>
      <c r="AH9" s="51"/>
      <c r="AI9" s="51"/>
      <c r="AJ9" s="52"/>
      <c r="AK9" s="51"/>
      <c r="AL9" s="51"/>
      <c r="AM9" s="51"/>
      <c r="AN9" s="51"/>
      <c r="AO9" s="43"/>
      <c r="AP9" s="43"/>
      <c r="AQ9" s="43"/>
      <c r="AR9" s="43"/>
      <c r="AS9" s="168"/>
      <c r="AT9" s="43"/>
      <c r="AU9" s="43"/>
      <c r="AV9" s="45"/>
      <c r="AW9" s="168"/>
      <c r="AX9" s="43"/>
      <c r="AY9" s="43"/>
      <c r="AZ9" s="45"/>
      <c r="BA9" s="41"/>
      <c r="BB9" s="41"/>
      <c r="BC9" s="41"/>
      <c r="BD9" s="41"/>
      <c r="BE9" s="41"/>
      <c r="BF9" s="41"/>
      <c r="BG9" s="41"/>
      <c r="BH9" s="41"/>
      <c r="BI9" s="41"/>
      <c r="BJ9" s="41"/>
      <c r="BK9" s="41"/>
    </row>
    <row r="10" spans="1:63" ht="13.5" customHeight="1" x14ac:dyDescent="0.2">
      <c r="C10" s="704"/>
      <c r="D10" s="706"/>
      <c r="E10" s="707"/>
      <c r="F10" s="50"/>
      <c r="G10" s="51"/>
      <c r="H10" s="51"/>
      <c r="I10" s="52"/>
      <c r="J10" s="51"/>
      <c r="K10" s="51"/>
      <c r="L10" s="51"/>
      <c r="M10" s="51"/>
      <c r="N10" s="168"/>
      <c r="O10" s="43"/>
      <c r="P10" s="43"/>
      <c r="Q10" s="45"/>
      <c r="R10" s="168" t="s">
        <v>169</v>
      </c>
      <c r="S10" s="43"/>
      <c r="T10" s="176"/>
      <c r="U10" s="45"/>
      <c r="V10" s="43"/>
      <c r="W10" s="43"/>
      <c r="X10" s="43"/>
      <c r="Y10" s="45"/>
      <c r="Z10" s="40"/>
      <c r="AD10" s="704"/>
      <c r="AE10" s="706"/>
      <c r="AF10" s="707"/>
      <c r="AG10" s="50"/>
      <c r="AH10" s="51"/>
      <c r="AI10" s="51"/>
      <c r="AJ10" s="52"/>
      <c r="AK10" s="51"/>
      <c r="AL10" s="51"/>
      <c r="AM10" s="51"/>
      <c r="AN10" s="51"/>
      <c r="AO10" s="43"/>
      <c r="AP10" s="43"/>
      <c r="AQ10" s="43"/>
      <c r="AR10" s="43"/>
      <c r="AS10" s="168"/>
      <c r="AT10" s="43"/>
      <c r="AU10" s="43"/>
      <c r="AV10" s="45"/>
      <c r="AW10" s="168"/>
      <c r="AX10" s="43"/>
      <c r="AY10" s="43"/>
      <c r="AZ10" s="45"/>
      <c r="BA10" s="41"/>
      <c r="BB10" s="41"/>
      <c r="BC10" s="41"/>
      <c r="BD10" s="41"/>
      <c r="BE10" s="41"/>
      <c r="BF10" s="41"/>
      <c r="BG10" s="41"/>
      <c r="BH10" s="41"/>
      <c r="BI10" s="41"/>
      <c r="BJ10" s="41"/>
      <c r="BK10" s="41"/>
    </row>
    <row r="11" spans="1:63" ht="13.5" customHeight="1" x14ac:dyDescent="0.2">
      <c r="C11" s="704"/>
      <c r="D11" s="706"/>
      <c r="E11" s="707"/>
      <c r="F11" s="50"/>
      <c r="G11" s="51"/>
      <c r="H11" s="51"/>
      <c r="I11" s="52"/>
      <c r="J11" s="51"/>
      <c r="K11" s="51"/>
      <c r="L11" s="51"/>
      <c r="M11" s="51"/>
      <c r="N11" s="168"/>
      <c r="O11" s="43"/>
      <c r="P11" s="43"/>
      <c r="Q11" s="45"/>
      <c r="R11" s="168" t="s">
        <v>170</v>
      </c>
      <c r="S11" s="43"/>
      <c r="T11" s="43"/>
      <c r="U11" s="45"/>
      <c r="V11" s="43"/>
      <c r="W11" s="43"/>
      <c r="X11" s="43"/>
      <c r="Y11" s="45"/>
      <c r="Z11" s="40"/>
      <c r="AD11" s="704"/>
      <c r="AE11" s="706"/>
      <c r="AF11" s="707"/>
      <c r="AG11" s="50"/>
      <c r="AH11" s="51"/>
      <c r="AI11" s="51"/>
      <c r="AJ11" s="52"/>
      <c r="AK11" s="51"/>
      <c r="AL11" s="51"/>
      <c r="AM11" s="51"/>
      <c r="AN11" s="51"/>
      <c r="AO11" s="43"/>
      <c r="AP11" s="43"/>
      <c r="AQ11" s="43"/>
      <c r="AR11" s="43"/>
      <c r="AS11" s="168"/>
      <c r="AT11" s="43"/>
      <c r="AU11" s="43"/>
      <c r="AV11" s="45"/>
      <c r="AW11" s="168"/>
      <c r="AX11" s="43"/>
      <c r="AY11" s="43"/>
      <c r="AZ11" s="45"/>
      <c r="BA11" s="41"/>
      <c r="BB11" s="41"/>
      <c r="BC11" s="41"/>
      <c r="BD11" s="41"/>
      <c r="BE11" s="41"/>
      <c r="BF11" s="41"/>
      <c r="BG11" s="41"/>
      <c r="BH11" s="41"/>
      <c r="BI11" s="41"/>
      <c r="BJ11" s="41"/>
      <c r="BK11" s="41"/>
    </row>
    <row r="12" spans="1:63" ht="13.5" customHeight="1" x14ac:dyDescent="0.2">
      <c r="C12" s="704"/>
      <c r="D12" s="706"/>
      <c r="E12" s="707"/>
      <c r="F12" s="50"/>
      <c r="G12" s="51"/>
      <c r="H12" s="51"/>
      <c r="I12" s="52"/>
      <c r="J12" s="51"/>
      <c r="K12" s="51"/>
      <c r="L12" s="51"/>
      <c r="M12" s="51"/>
      <c r="N12" s="168"/>
      <c r="O12" s="176"/>
      <c r="P12" s="43"/>
      <c r="Q12" s="45"/>
      <c r="R12" s="168" t="s">
        <v>171</v>
      </c>
      <c r="S12" s="43"/>
      <c r="T12" s="43"/>
      <c r="U12" s="45"/>
      <c r="V12" s="43"/>
      <c r="W12" s="43"/>
      <c r="X12" s="43"/>
      <c r="Y12" s="45"/>
      <c r="Z12" s="40"/>
      <c r="AD12" s="704"/>
      <c r="AE12" s="706"/>
      <c r="AF12" s="707"/>
      <c r="AG12" s="50"/>
      <c r="AH12" s="51"/>
      <c r="AI12" s="51"/>
      <c r="AJ12" s="52"/>
      <c r="AK12" s="51"/>
      <c r="AL12" s="51"/>
      <c r="AM12" s="51"/>
      <c r="AN12" s="51"/>
      <c r="AO12" s="43"/>
      <c r="AP12" s="43"/>
      <c r="AQ12" s="43"/>
      <c r="AR12" s="43"/>
      <c r="AS12" s="168"/>
      <c r="AT12" s="43"/>
      <c r="AU12" s="43"/>
      <c r="AV12" s="45"/>
      <c r="AW12" s="168"/>
      <c r="AX12" s="43"/>
      <c r="AY12" s="43"/>
      <c r="AZ12" s="45"/>
      <c r="BA12" s="41"/>
      <c r="BB12" s="41"/>
      <c r="BC12" s="41"/>
      <c r="BD12" s="41"/>
      <c r="BE12" s="41"/>
      <c r="BF12" s="41"/>
      <c r="BG12" s="41"/>
      <c r="BH12" s="41"/>
      <c r="BI12" s="41"/>
      <c r="BJ12" s="41"/>
      <c r="BK12" s="41"/>
    </row>
    <row r="13" spans="1:63" ht="13.5" customHeight="1" x14ac:dyDescent="0.2">
      <c r="C13" s="704"/>
      <c r="D13" s="706"/>
      <c r="E13" s="707"/>
      <c r="F13" s="50"/>
      <c r="G13" s="51"/>
      <c r="H13" s="51"/>
      <c r="I13" s="52"/>
      <c r="J13" s="51"/>
      <c r="K13" s="51"/>
      <c r="L13" s="51"/>
      <c r="M13" s="51"/>
      <c r="N13" s="168"/>
      <c r="O13" s="43"/>
      <c r="P13" s="43"/>
      <c r="Q13" s="45"/>
      <c r="R13" s="168"/>
      <c r="S13" s="43"/>
      <c r="T13" s="43"/>
      <c r="U13" s="45"/>
      <c r="V13" s="43"/>
      <c r="W13" s="43"/>
      <c r="X13" s="43"/>
      <c r="Y13" s="45"/>
      <c r="Z13" s="40"/>
      <c r="AD13" s="704"/>
      <c r="AE13" s="706"/>
      <c r="AF13" s="707"/>
      <c r="AG13" s="50"/>
      <c r="AH13" s="51"/>
      <c r="AI13" s="51"/>
      <c r="AJ13" s="52"/>
      <c r="AK13" s="51"/>
      <c r="AL13" s="51"/>
      <c r="AM13" s="51"/>
      <c r="AN13" s="51"/>
      <c r="AO13" s="43"/>
      <c r="AP13" s="43"/>
      <c r="AQ13" s="43"/>
      <c r="AR13" s="43"/>
      <c r="AS13" s="168"/>
      <c r="AT13" s="43"/>
      <c r="AU13" s="43"/>
      <c r="AV13" s="45"/>
      <c r="AW13" s="168"/>
      <c r="AX13" s="43"/>
      <c r="AY13" s="43"/>
      <c r="AZ13" s="45"/>
      <c r="BA13" s="41"/>
      <c r="BB13" s="41"/>
      <c r="BC13" s="41"/>
      <c r="BD13" s="41"/>
      <c r="BE13" s="41"/>
      <c r="BF13" s="41"/>
      <c r="BG13" s="41"/>
      <c r="BH13" s="41"/>
      <c r="BI13" s="41"/>
      <c r="BJ13" s="41"/>
      <c r="BK13" s="41"/>
    </row>
    <row r="14" spans="1:63" ht="13.5" customHeight="1" x14ac:dyDescent="0.2">
      <c r="C14" s="704"/>
      <c r="D14" s="706"/>
      <c r="E14" s="708"/>
      <c r="F14" s="53"/>
      <c r="G14" s="54"/>
      <c r="H14" s="54"/>
      <c r="I14" s="170"/>
      <c r="J14" s="51"/>
      <c r="K14" s="51"/>
      <c r="L14" s="51"/>
      <c r="M14" s="51"/>
      <c r="N14" s="475"/>
      <c r="O14" s="152"/>
      <c r="P14" s="152"/>
      <c r="Q14" s="46"/>
      <c r="R14" s="475"/>
      <c r="S14" s="152"/>
      <c r="T14" s="152"/>
      <c r="U14" s="46"/>
      <c r="V14" s="43"/>
      <c r="W14" s="43"/>
      <c r="X14" s="43"/>
      <c r="Y14" s="45"/>
      <c r="Z14" s="40"/>
      <c r="AD14" s="704"/>
      <c r="AE14" s="706"/>
      <c r="AF14" s="708"/>
      <c r="AG14" s="53"/>
      <c r="AH14" s="54"/>
      <c r="AI14" s="54"/>
      <c r="AJ14" s="170"/>
      <c r="AK14" s="51"/>
      <c r="AL14" s="51"/>
      <c r="AM14" s="51"/>
      <c r="AN14" s="51"/>
      <c r="AO14" s="43"/>
      <c r="AP14" s="43"/>
      <c r="AQ14" s="43"/>
      <c r="AR14" s="152"/>
      <c r="AS14" s="168"/>
      <c r="AT14" s="43"/>
      <c r="AU14" s="43"/>
      <c r="AV14" s="45"/>
      <c r="AW14" s="168"/>
      <c r="AX14" s="43"/>
      <c r="AY14" s="43"/>
      <c r="AZ14" s="45"/>
      <c r="BA14" s="41"/>
      <c r="BB14" s="41"/>
      <c r="BC14" s="41"/>
      <c r="BD14" s="41"/>
      <c r="BE14" s="41"/>
      <c r="BF14" s="41"/>
      <c r="BG14" s="41"/>
      <c r="BH14" s="41"/>
      <c r="BI14" s="41"/>
      <c r="BJ14" s="41"/>
      <c r="BK14" s="41"/>
    </row>
    <row r="15" spans="1:63" ht="22.5" customHeight="1" x14ac:dyDescent="0.25">
      <c r="C15" s="704"/>
      <c r="D15" s="709">
        <v>4</v>
      </c>
      <c r="E15" s="711" t="s">
        <v>224</v>
      </c>
      <c r="F15" s="585" t="s">
        <v>8</v>
      </c>
      <c r="G15" s="586"/>
      <c r="H15" s="586"/>
      <c r="I15" s="587"/>
      <c r="J15" s="580" t="s">
        <v>318</v>
      </c>
      <c r="K15" s="581"/>
      <c r="L15" s="581"/>
      <c r="M15" s="581"/>
      <c r="N15" s="580" t="s">
        <v>318</v>
      </c>
      <c r="O15" s="581"/>
      <c r="P15" s="581"/>
      <c r="Q15" s="581"/>
      <c r="R15" s="729" t="s">
        <v>320</v>
      </c>
      <c r="S15" s="729"/>
      <c r="T15" s="729"/>
      <c r="U15" s="729"/>
      <c r="V15" s="571" t="s">
        <v>320</v>
      </c>
      <c r="W15" s="572"/>
      <c r="X15" s="572"/>
      <c r="Y15" s="573"/>
      <c r="Z15" s="40"/>
      <c r="AD15" s="704"/>
      <c r="AE15" s="709">
        <v>4</v>
      </c>
      <c r="AF15" s="711" t="s">
        <v>224</v>
      </c>
      <c r="AG15" s="585" t="s">
        <v>8</v>
      </c>
      <c r="AH15" s="586"/>
      <c r="AI15" s="586"/>
      <c r="AJ15" s="587"/>
      <c r="AK15" s="580" t="s">
        <v>318</v>
      </c>
      <c r="AL15" s="581"/>
      <c r="AM15" s="581"/>
      <c r="AN15" s="581"/>
      <c r="AO15" s="580" t="s">
        <v>318</v>
      </c>
      <c r="AP15" s="581"/>
      <c r="AQ15" s="581"/>
      <c r="AR15" s="581"/>
      <c r="AS15" s="571" t="s">
        <v>320</v>
      </c>
      <c r="AT15" s="572"/>
      <c r="AU15" s="572"/>
      <c r="AV15" s="573"/>
      <c r="AW15" s="571" t="s">
        <v>320</v>
      </c>
      <c r="AX15" s="572"/>
      <c r="AY15" s="572"/>
      <c r="AZ15" s="573"/>
      <c r="BA15" s="41"/>
      <c r="BB15" s="41"/>
      <c r="BC15" s="41"/>
      <c r="BD15" s="41"/>
      <c r="BE15" s="41"/>
      <c r="BF15" s="41"/>
      <c r="BG15" s="41"/>
      <c r="BH15" s="41"/>
      <c r="BI15" s="41"/>
      <c r="BJ15" s="41"/>
      <c r="BK15" s="41"/>
    </row>
    <row r="16" spans="1:63" ht="13.5" customHeight="1" x14ac:dyDescent="0.2">
      <c r="C16" s="704"/>
      <c r="D16" s="706"/>
      <c r="E16" s="707"/>
      <c r="F16" s="76"/>
      <c r="G16" s="74"/>
      <c r="H16" s="74"/>
      <c r="I16" s="75"/>
      <c r="J16" s="51"/>
      <c r="K16" s="51"/>
      <c r="L16" s="51"/>
      <c r="M16" s="51"/>
      <c r="N16" s="485" t="s">
        <v>292</v>
      </c>
      <c r="O16" s="48"/>
      <c r="P16" s="48"/>
      <c r="Q16" s="49"/>
      <c r="R16" s="481" t="s">
        <v>290</v>
      </c>
      <c r="S16" s="479" t="s">
        <v>305</v>
      </c>
      <c r="T16" s="172"/>
      <c r="U16" s="44"/>
      <c r="V16" s="171"/>
      <c r="W16" s="172"/>
      <c r="X16" s="172"/>
      <c r="Y16" s="44"/>
      <c r="Z16" s="40"/>
      <c r="AD16" s="704"/>
      <c r="AE16" s="706"/>
      <c r="AF16" s="707"/>
      <c r="AG16" s="76"/>
      <c r="AH16" s="74"/>
      <c r="AI16" s="74"/>
      <c r="AJ16" s="75"/>
      <c r="AK16" s="51"/>
      <c r="AL16" s="51"/>
      <c r="AM16" s="51"/>
      <c r="AN16" s="51"/>
      <c r="AO16" s="489" t="s">
        <v>168</v>
      </c>
      <c r="AP16" s="48"/>
      <c r="AQ16" s="48"/>
      <c r="AR16" s="48"/>
      <c r="AS16" s="488" t="s">
        <v>330</v>
      </c>
      <c r="AT16" s="43"/>
      <c r="AU16" s="43"/>
      <c r="AV16" s="45"/>
      <c r="AW16" s="172"/>
      <c r="AX16" s="172"/>
      <c r="AY16" s="172"/>
      <c r="AZ16" s="44"/>
      <c r="BA16" s="41"/>
      <c r="BB16" s="41"/>
      <c r="BC16" s="41"/>
      <c r="BD16" s="41"/>
      <c r="BE16" s="41"/>
      <c r="BF16" s="41"/>
      <c r="BG16" s="41"/>
      <c r="BH16" s="41"/>
      <c r="BI16" s="41"/>
      <c r="BJ16" s="41"/>
      <c r="BK16" s="41"/>
    </row>
    <row r="17" spans="3:63" ht="13.5" customHeight="1" x14ac:dyDescent="0.2">
      <c r="C17" s="704"/>
      <c r="D17" s="706"/>
      <c r="E17" s="707"/>
      <c r="F17" s="76"/>
      <c r="G17" s="77"/>
      <c r="H17" s="77"/>
      <c r="I17" s="71"/>
      <c r="J17" s="51"/>
      <c r="K17" s="51"/>
      <c r="L17" s="51"/>
      <c r="M17" s="51"/>
      <c r="N17" s="486" t="s">
        <v>404</v>
      </c>
      <c r="O17" s="51"/>
      <c r="P17" s="51"/>
      <c r="Q17" s="52"/>
      <c r="R17" s="482" t="s">
        <v>179</v>
      </c>
      <c r="S17" s="480" t="s">
        <v>309</v>
      </c>
      <c r="T17" s="43"/>
      <c r="U17" s="45"/>
      <c r="V17" s="168"/>
      <c r="W17" s="43"/>
      <c r="X17" s="43"/>
      <c r="Y17" s="45"/>
      <c r="Z17" s="40"/>
      <c r="AD17" s="704"/>
      <c r="AE17" s="706"/>
      <c r="AF17" s="707"/>
      <c r="AG17" s="76"/>
      <c r="AH17" s="77"/>
      <c r="AI17" s="77"/>
      <c r="AJ17" s="71"/>
      <c r="AK17" s="51"/>
      <c r="AL17" s="51"/>
      <c r="AM17" s="51"/>
      <c r="AN17" s="51"/>
      <c r="AO17" s="490" t="s">
        <v>169</v>
      </c>
      <c r="AP17" s="51"/>
      <c r="AQ17" s="51"/>
      <c r="AR17" s="51"/>
      <c r="AS17" s="488" t="s">
        <v>333</v>
      </c>
      <c r="AT17" s="43"/>
      <c r="AU17" s="43"/>
      <c r="AV17" s="45"/>
      <c r="AW17" s="43"/>
      <c r="AX17" s="43"/>
      <c r="AY17" s="43"/>
      <c r="AZ17" s="45"/>
      <c r="BA17" s="41"/>
      <c r="BB17" s="41"/>
      <c r="BC17" s="41"/>
      <c r="BD17" s="41"/>
      <c r="BE17" s="41"/>
      <c r="BF17" s="41"/>
      <c r="BG17" s="41"/>
      <c r="BH17" s="41"/>
      <c r="BI17" s="41"/>
      <c r="BJ17" s="41"/>
      <c r="BK17" s="41"/>
    </row>
    <row r="18" spans="3:63" ht="13.5" customHeight="1" x14ac:dyDescent="0.2">
      <c r="C18" s="704"/>
      <c r="D18" s="706"/>
      <c r="E18" s="707"/>
      <c r="F18" s="76"/>
      <c r="G18" s="77"/>
      <c r="H18" s="77"/>
      <c r="I18" s="71"/>
      <c r="J18" s="51"/>
      <c r="K18" s="51"/>
      <c r="L18" s="51"/>
      <c r="M18" s="51"/>
      <c r="N18" s="486" t="s">
        <v>154</v>
      </c>
      <c r="O18" s="51"/>
      <c r="P18" s="51"/>
      <c r="Q18" s="52"/>
      <c r="R18" s="482" t="s">
        <v>403</v>
      </c>
      <c r="S18" s="480" t="s">
        <v>165</v>
      </c>
      <c r="T18" s="43"/>
      <c r="U18" s="45"/>
      <c r="V18" s="168"/>
      <c r="W18" s="43"/>
      <c r="X18" s="43"/>
      <c r="Y18" s="45"/>
      <c r="Z18" s="40"/>
      <c r="AD18" s="704"/>
      <c r="AE18" s="706"/>
      <c r="AF18" s="707"/>
      <c r="AG18" s="76"/>
      <c r="AH18" s="77"/>
      <c r="AI18" s="77"/>
      <c r="AJ18" s="71"/>
      <c r="AK18" s="51"/>
      <c r="AL18" s="51"/>
      <c r="AM18" s="51"/>
      <c r="AN18" s="51"/>
      <c r="AO18" s="490" t="s">
        <v>170</v>
      </c>
      <c r="AP18" s="51"/>
      <c r="AQ18" s="51"/>
      <c r="AR18" s="51"/>
      <c r="AS18" s="168"/>
      <c r="AT18" s="43"/>
      <c r="AU18" s="43"/>
      <c r="AV18" s="45"/>
      <c r="AW18" s="43"/>
      <c r="AX18" s="43"/>
      <c r="AY18" s="43"/>
      <c r="AZ18" s="45"/>
      <c r="BA18" s="41"/>
      <c r="BB18" s="41"/>
      <c r="BC18" s="41"/>
      <c r="BD18" s="41"/>
      <c r="BE18" s="41"/>
      <c r="BF18" s="41"/>
      <c r="BG18" s="41"/>
      <c r="BH18" s="41"/>
      <c r="BI18" s="41"/>
      <c r="BJ18" s="41"/>
      <c r="BK18" s="41"/>
    </row>
    <row r="19" spans="3:63" ht="13.5" customHeight="1" x14ac:dyDescent="0.2">
      <c r="C19" s="704"/>
      <c r="D19" s="706"/>
      <c r="E19" s="707"/>
      <c r="F19" s="76"/>
      <c r="G19" s="77"/>
      <c r="H19" s="77"/>
      <c r="I19" s="71"/>
      <c r="J19" s="51"/>
      <c r="K19" s="51"/>
      <c r="L19" s="51"/>
      <c r="M19" s="51"/>
      <c r="N19" s="486" t="s">
        <v>313</v>
      </c>
      <c r="O19" s="165"/>
      <c r="P19" s="51"/>
      <c r="Q19" s="52"/>
      <c r="R19" s="482" t="s">
        <v>182</v>
      </c>
      <c r="S19" s="43"/>
      <c r="T19" s="43"/>
      <c r="U19" s="45"/>
      <c r="V19" s="168"/>
      <c r="W19" s="43"/>
      <c r="X19" s="43"/>
      <c r="Y19" s="45"/>
      <c r="Z19" s="40"/>
      <c r="AD19" s="704"/>
      <c r="AE19" s="706"/>
      <c r="AF19" s="707"/>
      <c r="AG19" s="76"/>
      <c r="AH19" s="77"/>
      <c r="AI19" s="77"/>
      <c r="AJ19" s="71"/>
      <c r="AK19" s="51"/>
      <c r="AL19" s="51"/>
      <c r="AM19" s="51"/>
      <c r="AN19" s="51"/>
      <c r="AO19" s="50"/>
      <c r="AP19" s="51"/>
      <c r="AQ19" s="51"/>
      <c r="AR19" s="51"/>
      <c r="AS19" s="168"/>
      <c r="AT19" s="43"/>
      <c r="AU19" s="43"/>
      <c r="AV19" s="45"/>
      <c r="AW19" s="43"/>
      <c r="AX19" s="43"/>
      <c r="AY19" s="43"/>
      <c r="AZ19" s="45"/>
      <c r="BA19" s="41"/>
      <c r="BB19" s="41"/>
      <c r="BC19" s="41"/>
      <c r="BD19" s="41"/>
      <c r="BE19" s="41"/>
      <c r="BF19" s="41"/>
      <c r="BG19" s="41"/>
      <c r="BH19" s="41"/>
      <c r="BI19" s="41"/>
      <c r="BJ19" s="41"/>
      <c r="BK19" s="41"/>
    </row>
    <row r="20" spans="3:63" ht="13.5" customHeight="1" x14ac:dyDescent="0.2">
      <c r="C20" s="704"/>
      <c r="D20" s="706"/>
      <c r="E20" s="707"/>
      <c r="F20" s="76"/>
      <c r="G20" s="77"/>
      <c r="H20" s="77"/>
      <c r="I20" s="71"/>
      <c r="J20" s="51"/>
      <c r="K20" s="51"/>
      <c r="L20" s="51"/>
      <c r="M20" s="51"/>
      <c r="N20" s="50"/>
      <c r="O20" s="51"/>
      <c r="P20" s="51"/>
      <c r="Q20" s="52"/>
      <c r="R20" s="482" t="s">
        <v>183</v>
      </c>
      <c r="S20" s="43"/>
      <c r="T20" s="43"/>
      <c r="U20" s="45"/>
      <c r="V20" s="168"/>
      <c r="W20" s="43"/>
      <c r="X20" s="43"/>
      <c r="Y20" s="45"/>
      <c r="Z20" s="40"/>
      <c r="AD20" s="704"/>
      <c r="AE20" s="706"/>
      <c r="AF20" s="707"/>
      <c r="AG20" s="76"/>
      <c r="AH20" s="77"/>
      <c r="AI20" s="77"/>
      <c r="AJ20" s="71"/>
      <c r="AK20" s="51"/>
      <c r="AL20" s="51"/>
      <c r="AM20" s="51"/>
      <c r="AN20" s="51"/>
      <c r="AO20" s="50"/>
      <c r="AP20" s="51"/>
      <c r="AQ20" s="51"/>
      <c r="AR20" s="51"/>
      <c r="AS20" s="168"/>
      <c r="AT20" s="43"/>
      <c r="AU20" s="43"/>
      <c r="AV20" s="45"/>
      <c r="AW20" s="43"/>
      <c r="AX20" s="43"/>
      <c r="AY20" s="43"/>
      <c r="AZ20" s="45"/>
      <c r="BA20" s="41"/>
      <c r="BB20" s="41"/>
      <c r="BC20" s="41"/>
      <c r="BD20" s="41"/>
      <c r="BE20" s="41"/>
      <c r="BF20" s="41"/>
      <c r="BG20" s="41"/>
      <c r="BH20" s="41"/>
      <c r="BI20" s="41"/>
      <c r="BJ20" s="41"/>
      <c r="BK20" s="41"/>
    </row>
    <row r="21" spans="3:63" ht="13.5" customHeight="1" x14ac:dyDescent="0.2">
      <c r="C21" s="704"/>
      <c r="D21" s="706"/>
      <c r="E21" s="707"/>
      <c r="F21" s="76"/>
      <c r="G21" s="77"/>
      <c r="H21" s="77"/>
      <c r="I21" s="71"/>
      <c r="J21" s="51"/>
      <c r="K21" s="51"/>
      <c r="L21" s="51"/>
      <c r="M21" s="51"/>
      <c r="N21" s="50"/>
      <c r="O21" s="51"/>
      <c r="P21" s="51"/>
      <c r="Q21" s="52"/>
      <c r="R21" s="482" t="s">
        <v>300</v>
      </c>
      <c r="S21" s="43"/>
      <c r="T21" s="43"/>
      <c r="U21" s="45"/>
      <c r="V21" s="168"/>
      <c r="W21" s="43"/>
      <c r="X21" s="43"/>
      <c r="Y21" s="45"/>
      <c r="Z21" s="40"/>
      <c r="AD21" s="704"/>
      <c r="AE21" s="706"/>
      <c r="AF21" s="707"/>
      <c r="AG21" s="76"/>
      <c r="AH21" s="77"/>
      <c r="AI21" s="77"/>
      <c r="AJ21" s="71"/>
      <c r="AK21" s="51"/>
      <c r="AL21" s="51"/>
      <c r="AM21" s="51"/>
      <c r="AN21" s="51"/>
      <c r="AO21" s="50"/>
      <c r="AP21" s="51"/>
      <c r="AQ21" s="51"/>
      <c r="AR21" s="51"/>
      <c r="AS21" s="168"/>
      <c r="AT21" s="43"/>
      <c r="AU21" s="43"/>
      <c r="AV21" s="45"/>
      <c r="AW21" s="43"/>
      <c r="AX21" s="43"/>
      <c r="AY21" s="43"/>
      <c r="AZ21" s="45"/>
      <c r="BA21" s="41"/>
      <c r="BB21" s="41"/>
      <c r="BC21" s="41"/>
      <c r="BD21" s="41"/>
      <c r="BE21" s="41"/>
      <c r="BF21" s="41"/>
      <c r="BG21" s="41"/>
      <c r="BH21" s="41"/>
      <c r="BI21" s="41"/>
      <c r="BJ21" s="41"/>
      <c r="BK21" s="41"/>
    </row>
    <row r="22" spans="3:63" ht="13.5" customHeight="1" x14ac:dyDescent="0.2">
      <c r="C22" s="704"/>
      <c r="D22" s="706"/>
      <c r="E22" s="707"/>
      <c r="F22" s="76"/>
      <c r="G22" s="77"/>
      <c r="H22" s="77"/>
      <c r="I22" s="71"/>
      <c r="J22" s="51"/>
      <c r="K22" s="51"/>
      <c r="L22" s="51"/>
      <c r="M22" s="51"/>
      <c r="N22" s="50"/>
      <c r="O22" s="51"/>
      <c r="P22" s="51"/>
      <c r="Q22" s="52"/>
      <c r="R22" s="482" t="s">
        <v>287</v>
      </c>
      <c r="S22" s="43"/>
      <c r="T22" s="43"/>
      <c r="U22" s="45"/>
      <c r="V22" s="168"/>
      <c r="W22" s="43"/>
      <c r="X22" s="43"/>
      <c r="Y22" s="45"/>
      <c r="Z22" s="40"/>
      <c r="AD22" s="704"/>
      <c r="AE22" s="706"/>
      <c r="AF22" s="707"/>
      <c r="AG22" s="76"/>
      <c r="AH22" s="77"/>
      <c r="AI22" s="77"/>
      <c r="AJ22" s="71"/>
      <c r="AK22" s="51"/>
      <c r="AL22" s="51"/>
      <c r="AM22" s="51"/>
      <c r="AN22" s="51"/>
      <c r="AO22" s="50"/>
      <c r="AP22" s="51"/>
      <c r="AQ22" s="51"/>
      <c r="AR22" s="51"/>
      <c r="AS22" s="168"/>
      <c r="AT22" s="43"/>
      <c r="AU22" s="43"/>
      <c r="AV22" s="45"/>
      <c r="AW22" s="43"/>
      <c r="AX22" s="43"/>
      <c r="AY22" s="43"/>
      <c r="AZ22" s="45"/>
      <c r="BA22" s="41"/>
      <c r="BB22" s="41"/>
      <c r="BC22" s="41"/>
      <c r="BD22" s="41"/>
      <c r="BE22" s="41"/>
      <c r="BF22" s="41"/>
      <c r="BG22" s="41"/>
      <c r="BH22" s="41"/>
      <c r="BI22" s="41"/>
      <c r="BJ22" s="41"/>
      <c r="BK22" s="41"/>
    </row>
    <row r="23" spans="3:63" ht="13.5" customHeight="1" x14ac:dyDescent="0.2">
      <c r="C23" s="704"/>
      <c r="D23" s="710"/>
      <c r="E23" s="708"/>
      <c r="F23" s="76"/>
      <c r="G23" s="77"/>
      <c r="H23" s="77"/>
      <c r="I23" s="71"/>
      <c r="J23" s="51"/>
      <c r="K23" s="51"/>
      <c r="L23" s="51"/>
      <c r="M23" s="51"/>
      <c r="N23" s="53"/>
      <c r="O23" s="54"/>
      <c r="P23" s="54"/>
      <c r="Q23" s="55"/>
      <c r="R23" s="483" t="s">
        <v>181</v>
      </c>
      <c r="S23" s="152"/>
      <c r="T23" s="174"/>
      <c r="U23" s="175"/>
      <c r="V23" s="173"/>
      <c r="W23" s="174"/>
      <c r="X23" s="174"/>
      <c r="Y23" s="175"/>
      <c r="Z23" s="40"/>
      <c r="AD23" s="704"/>
      <c r="AE23" s="710"/>
      <c r="AF23" s="708"/>
      <c r="AG23" s="76"/>
      <c r="AH23" s="77"/>
      <c r="AI23" s="77"/>
      <c r="AJ23" s="71"/>
      <c r="AK23" s="51"/>
      <c r="AL23" s="51"/>
      <c r="AM23" s="51"/>
      <c r="AN23" s="51"/>
      <c r="AO23" s="50"/>
      <c r="AP23" s="51"/>
      <c r="AQ23" s="51"/>
      <c r="AR23" s="165"/>
      <c r="AS23" s="173"/>
      <c r="AT23" s="174"/>
      <c r="AU23" s="174"/>
      <c r="AV23" s="175"/>
      <c r="AW23" s="174"/>
      <c r="AX23" s="174"/>
      <c r="AY23" s="174"/>
      <c r="AZ23" s="175"/>
      <c r="BA23" s="41"/>
      <c r="BB23" s="41"/>
      <c r="BC23" s="41"/>
      <c r="BD23" s="41"/>
      <c r="BE23" s="41"/>
      <c r="BF23" s="41"/>
      <c r="BG23" s="41"/>
      <c r="BH23" s="41"/>
      <c r="BI23" s="41"/>
      <c r="BJ23" s="41"/>
      <c r="BK23" s="41"/>
    </row>
    <row r="24" spans="3:63" ht="21" customHeight="1" x14ac:dyDescent="0.25">
      <c r="C24" s="704"/>
      <c r="D24" s="709">
        <v>3</v>
      </c>
      <c r="E24" s="711" t="s">
        <v>223</v>
      </c>
      <c r="F24" s="590" t="s">
        <v>319</v>
      </c>
      <c r="G24" s="591"/>
      <c r="H24" s="591"/>
      <c r="I24" s="592"/>
      <c r="J24" s="585" t="s">
        <v>8</v>
      </c>
      <c r="K24" s="586"/>
      <c r="L24" s="586"/>
      <c r="M24" s="587"/>
      <c r="N24" s="580" t="s">
        <v>318</v>
      </c>
      <c r="O24" s="581"/>
      <c r="P24" s="581"/>
      <c r="Q24" s="581"/>
      <c r="R24" s="571" t="s">
        <v>320</v>
      </c>
      <c r="S24" s="572"/>
      <c r="T24" s="572"/>
      <c r="U24" s="573"/>
      <c r="V24" s="571" t="s">
        <v>320</v>
      </c>
      <c r="W24" s="572"/>
      <c r="X24" s="572"/>
      <c r="Y24" s="573"/>
      <c r="Z24" s="40"/>
      <c r="AD24" s="704"/>
      <c r="AE24" s="709">
        <v>3</v>
      </c>
      <c r="AF24" s="711" t="s">
        <v>223</v>
      </c>
      <c r="AG24" s="590" t="s">
        <v>319</v>
      </c>
      <c r="AH24" s="591"/>
      <c r="AI24" s="591"/>
      <c r="AJ24" s="592"/>
      <c r="AK24" s="585" t="s">
        <v>8</v>
      </c>
      <c r="AL24" s="586"/>
      <c r="AM24" s="586"/>
      <c r="AN24" s="587"/>
      <c r="AO24" s="580" t="s">
        <v>318</v>
      </c>
      <c r="AP24" s="581"/>
      <c r="AQ24" s="581"/>
      <c r="AR24" s="581"/>
      <c r="AS24" s="571" t="s">
        <v>320</v>
      </c>
      <c r="AT24" s="572"/>
      <c r="AU24" s="572"/>
      <c r="AV24" s="573"/>
      <c r="AW24" s="571" t="s">
        <v>320</v>
      </c>
      <c r="AX24" s="572"/>
      <c r="AY24" s="572"/>
      <c r="AZ24" s="573"/>
      <c r="BA24" s="41"/>
      <c r="BB24" s="41"/>
      <c r="BC24" s="41"/>
      <c r="BD24" s="41"/>
      <c r="BE24" s="41"/>
      <c r="BF24" s="41"/>
      <c r="BG24" s="41"/>
      <c r="BH24" s="41"/>
      <c r="BI24" s="41"/>
      <c r="BJ24" s="41"/>
      <c r="BK24" s="41"/>
    </row>
    <row r="25" spans="3:63" ht="13.5" customHeight="1" x14ac:dyDescent="0.2">
      <c r="C25" s="704"/>
      <c r="D25" s="706"/>
      <c r="E25" s="707"/>
      <c r="F25" s="470" t="s">
        <v>173</v>
      </c>
      <c r="G25" s="64"/>
      <c r="H25" s="64"/>
      <c r="I25" s="65"/>
      <c r="J25" s="487" t="s">
        <v>166</v>
      </c>
      <c r="K25" s="56"/>
      <c r="L25" s="56"/>
      <c r="M25" s="472"/>
      <c r="N25" s="484" t="s">
        <v>150</v>
      </c>
      <c r="O25" s="484" t="s">
        <v>162</v>
      </c>
      <c r="P25" s="51"/>
      <c r="Q25" s="51"/>
      <c r="R25" s="171" t="s">
        <v>148</v>
      </c>
      <c r="S25" s="172"/>
      <c r="T25" s="172"/>
      <c r="U25" s="44"/>
      <c r="V25" s="171"/>
      <c r="W25" s="172"/>
      <c r="X25" s="172"/>
      <c r="Y25" s="44"/>
      <c r="Z25" s="40"/>
      <c r="AD25" s="704"/>
      <c r="AE25" s="706"/>
      <c r="AF25" s="707"/>
      <c r="AG25" s="153"/>
      <c r="AH25" s="64"/>
      <c r="AI25" s="64"/>
      <c r="AJ25" s="65"/>
      <c r="AK25" s="496" t="s">
        <v>292</v>
      </c>
      <c r="AL25" s="56"/>
      <c r="AM25" s="56"/>
      <c r="AN25" s="56"/>
      <c r="AO25" s="491" t="s">
        <v>300</v>
      </c>
      <c r="AP25" s="48"/>
      <c r="AQ25" s="48"/>
      <c r="AR25" s="166"/>
      <c r="AS25" s="493" t="s">
        <v>181</v>
      </c>
      <c r="AT25" s="172"/>
      <c r="AU25" s="172"/>
      <c r="AV25" s="44"/>
      <c r="AW25" s="172"/>
      <c r="AX25" s="172"/>
      <c r="AY25" s="172"/>
      <c r="AZ25" s="44"/>
      <c r="BA25" s="41"/>
      <c r="BB25" s="41"/>
      <c r="BC25" s="41"/>
      <c r="BD25" s="41"/>
      <c r="BE25" s="41"/>
      <c r="BF25" s="41"/>
      <c r="BG25" s="41"/>
      <c r="BH25" s="41"/>
      <c r="BI25" s="41"/>
      <c r="BJ25" s="41"/>
      <c r="BK25" s="41"/>
    </row>
    <row r="26" spans="3:63" ht="13.5" customHeight="1" x14ac:dyDescent="0.2">
      <c r="C26" s="704"/>
      <c r="D26" s="706"/>
      <c r="E26" s="707"/>
      <c r="F26" s="66"/>
      <c r="G26" s="67"/>
      <c r="H26" s="67"/>
      <c r="I26" s="61"/>
      <c r="J26" s="467" t="s">
        <v>167</v>
      </c>
      <c r="K26" s="58"/>
      <c r="L26" s="58"/>
      <c r="M26" s="473"/>
      <c r="N26" s="484" t="s">
        <v>277</v>
      </c>
      <c r="O26" s="484" t="s">
        <v>153</v>
      </c>
      <c r="P26" s="51"/>
      <c r="Q26" s="165"/>
      <c r="R26" s="168" t="s">
        <v>180</v>
      </c>
      <c r="S26" s="43"/>
      <c r="T26" s="43"/>
      <c r="U26" s="45"/>
      <c r="V26" s="168"/>
      <c r="W26" s="43"/>
      <c r="X26" s="43"/>
      <c r="Y26" s="45"/>
      <c r="Z26" s="40"/>
      <c r="AD26" s="704"/>
      <c r="AE26" s="706"/>
      <c r="AF26" s="707"/>
      <c r="AG26" s="66"/>
      <c r="AH26" s="67"/>
      <c r="AI26" s="67"/>
      <c r="AJ26" s="61"/>
      <c r="AK26" s="497" t="s">
        <v>404</v>
      </c>
      <c r="AL26" s="58"/>
      <c r="AM26" s="58"/>
      <c r="AN26" s="58"/>
      <c r="AO26" s="492" t="s">
        <v>309</v>
      </c>
      <c r="AP26" s="51"/>
      <c r="AQ26" s="51"/>
      <c r="AR26" s="165"/>
      <c r="AS26" s="494" t="s">
        <v>165</v>
      </c>
      <c r="AT26" s="43"/>
      <c r="AU26" s="43"/>
      <c r="AV26" s="45"/>
      <c r="AW26" s="43"/>
      <c r="AX26" s="43"/>
      <c r="AY26" s="43"/>
      <c r="AZ26" s="45"/>
      <c r="BA26" s="41"/>
      <c r="BB26" s="41"/>
      <c r="BC26" s="41"/>
      <c r="BD26" s="41"/>
      <c r="BE26" s="41"/>
      <c r="BF26" s="41"/>
      <c r="BG26" s="41"/>
      <c r="BH26" s="41"/>
      <c r="BI26" s="41"/>
      <c r="BJ26" s="41"/>
      <c r="BK26" s="41"/>
    </row>
    <row r="27" spans="3:63" ht="13.5" customHeight="1" x14ac:dyDescent="0.2">
      <c r="C27" s="704"/>
      <c r="D27" s="706"/>
      <c r="E27" s="707"/>
      <c r="F27" s="66"/>
      <c r="G27" s="67"/>
      <c r="H27" s="67"/>
      <c r="I27" s="61"/>
      <c r="J27" s="467" t="s">
        <v>175</v>
      </c>
      <c r="K27" s="58"/>
      <c r="L27" s="58"/>
      <c r="M27" s="473"/>
      <c r="N27" s="484" t="s">
        <v>151</v>
      </c>
      <c r="O27" s="484" t="s">
        <v>155</v>
      </c>
      <c r="P27" s="51"/>
      <c r="Q27" s="165"/>
      <c r="R27" s="168" t="s">
        <v>158</v>
      </c>
      <c r="S27" s="43"/>
      <c r="T27" s="43"/>
      <c r="U27" s="45"/>
      <c r="V27" s="168"/>
      <c r="W27" s="43"/>
      <c r="X27" s="43"/>
      <c r="Y27" s="45"/>
      <c r="Z27" s="40"/>
      <c r="AD27" s="704"/>
      <c r="AE27" s="706"/>
      <c r="AF27" s="707"/>
      <c r="AG27" s="66"/>
      <c r="AH27" s="67"/>
      <c r="AI27" s="67"/>
      <c r="AJ27" s="61"/>
      <c r="AK27" s="497" t="s">
        <v>151</v>
      </c>
      <c r="AL27" s="58"/>
      <c r="AM27" s="58"/>
      <c r="AN27" s="58"/>
      <c r="AO27" s="492" t="s">
        <v>403</v>
      </c>
      <c r="AP27" s="51"/>
      <c r="AQ27" s="51"/>
      <c r="AR27" s="165"/>
      <c r="AS27" s="494" t="s">
        <v>287</v>
      </c>
      <c r="AT27" s="43"/>
      <c r="AU27" s="43"/>
      <c r="AV27" s="45"/>
      <c r="AW27" s="43"/>
      <c r="AX27" s="43"/>
      <c r="AY27" s="43"/>
      <c r="AZ27" s="45"/>
      <c r="BA27" s="41"/>
      <c r="BB27" s="41"/>
      <c r="BC27" s="41"/>
      <c r="BD27" s="41"/>
      <c r="BE27" s="41"/>
      <c r="BF27" s="41"/>
      <c r="BG27" s="41"/>
      <c r="BH27" s="41"/>
      <c r="BI27" s="41"/>
      <c r="BJ27" s="41"/>
      <c r="BK27" s="41"/>
    </row>
    <row r="28" spans="3:63" ht="13.5" customHeight="1" x14ac:dyDescent="0.2">
      <c r="C28" s="704"/>
      <c r="D28" s="706"/>
      <c r="E28" s="707"/>
      <c r="F28" s="66"/>
      <c r="G28" s="67"/>
      <c r="H28" s="67"/>
      <c r="I28" s="61"/>
      <c r="J28" s="476"/>
      <c r="K28" s="58"/>
      <c r="L28" s="58"/>
      <c r="M28" s="473"/>
      <c r="N28" s="484" t="s">
        <v>157</v>
      </c>
      <c r="O28" s="484" t="s">
        <v>163</v>
      </c>
      <c r="P28" s="51"/>
      <c r="Q28" s="165"/>
      <c r="R28" s="168" t="s">
        <v>160</v>
      </c>
      <c r="S28" s="43"/>
      <c r="T28" s="43"/>
      <c r="U28" s="45"/>
      <c r="V28" s="168"/>
      <c r="W28" s="43"/>
      <c r="X28" s="43"/>
      <c r="Y28" s="45"/>
      <c r="Z28" s="40"/>
      <c r="AD28" s="704"/>
      <c r="AE28" s="706"/>
      <c r="AF28" s="707"/>
      <c r="AG28" s="66"/>
      <c r="AH28" s="67"/>
      <c r="AI28" s="67"/>
      <c r="AJ28" s="61"/>
      <c r="AK28" s="57"/>
      <c r="AL28" s="58"/>
      <c r="AM28" s="58"/>
      <c r="AN28" s="58"/>
      <c r="AO28" s="492" t="s">
        <v>154</v>
      </c>
      <c r="AP28" s="51"/>
      <c r="AQ28" s="51"/>
      <c r="AR28" s="165"/>
      <c r="AS28" s="168"/>
      <c r="AT28" s="43"/>
      <c r="AU28" s="43"/>
      <c r="AV28" s="45"/>
      <c r="AW28" s="43"/>
      <c r="AX28" s="43"/>
      <c r="AY28" s="43"/>
      <c r="AZ28" s="45"/>
      <c r="BA28" s="41"/>
      <c r="BB28" s="41"/>
      <c r="BC28" s="41"/>
      <c r="BD28" s="41"/>
      <c r="BE28" s="41"/>
      <c r="BF28" s="41"/>
      <c r="BG28" s="41"/>
      <c r="BH28" s="41"/>
      <c r="BI28" s="41"/>
      <c r="BJ28" s="41"/>
      <c r="BK28" s="41"/>
    </row>
    <row r="29" spans="3:63" ht="13.5" customHeight="1" x14ac:dyDescent="0.2">
      <c r="C29" s="704"/>
      <c r="D29" s="706"/>
      <c r="E29" s="707"/>
      <c r="F29" s="66"/>
      <c r="G29" s="67"/>
      <c r="H29" s="67"/>
      <c r="I29" s="61"/>
      <c r="J29" s="57"/>
      <c r="K29" s="58"/>
      <c r="L29" s="58"/>
      <c r="M29" s="473"/>
      <c r="N29" s="484" t="s">
        <v>159</v>
      </c>
      <c r="O29" s="484" t="s">
        <v>176</v>
      </c>
      <c r="P29" s="51"/>
      <c r="Q29" s="165"/>
      <c r="R29" s="168" t="s">
        <v>299</v>
      </c>
      <c r="S29" s="43"/>
      <c r="T29" s="43"/>
      <c r="U29" s="45"/>
      <c r="V29" s="168"/>
      <c r="W29" s="43"/>
      <c r="X29" s="43"/>
      <c r="Y29" s="45"/>
      <c r="Z29" s="40"/>
      <c r="AD29" s="704"/>
      <c r="AE29" s="706"/>
      <c r="AF29" s="707"/>
      <c r="AG29" s="66"/>
      <c r="AH29" s="67"/>
      <c r="AI29" s="67"/>
      <c r="AJ29" s="61"/>
      <c r="AK29" s="57"/>
      <c r="AL29" s="58"/>
      <c r="AM29" s="58"/>
      <c r="AN29" s="58"/>
      <c r="AO29" s="492" t="s">
        <v>182</v>
      </c>
      <c r="AP29" s="51"/>
      <c r="AQ29" s="51"/>
      <c r="AR29" s="165"/>
      <c r="AS29" s="168"/>
      <c r="AT29" s="43"/>
      <c r="AU29" s="43"/>
      <c r="AV29" s="45"/>
      <c r="AW29" s="43"/>
      <c r="AX29" s="43"/>
      <c r="AY29" s="43"/>
      <c r="AZ29" s="45"/>
      <c r="BA29" s="41"/>
      <c r="BB29" s="41"/>
      <c r="BC29" s="41"/>
      <c r="BD29" s="41"/>
      <c r="BE29" s="41"/>
      <c r="BF29" s="41"/>
      <c r="BG29" s="41"/>
      <c r="BH29" s="41"/>
      <c r="BI29" s="41"/>
      <c r="BJ29" s="41"/>
      <c r="BK29" s="41"/>
    </row>
    <row r="30" spans="3:63" ht="13.5" customHeight="1" x14ac:dyDescent="0.2">
      <c r="C30" s="704"/>
      <c r="D30" s="706"/>
      <c r="E30" s="707"/>
      <c r="F30" s="66"/>
      <c r="G30" s="67"/>
      <c r="H30" s="67"/>
      <c r="I30" s="61"/>
      <c r="J30" s="57"/>
      <c r="K30" s="58"/>
      <c r="L30" s="58"/>
      <c r="M30" s="473"/>
      <c r="N30" s="484" t="s">
        <v>164</v>
      </c>
      <c r="O30" s="51"/>
      <c r="P30" s="51"/>
      <c r="Q30" s="165"/>
      <c r="R30" s="168" t="s">
        <v>161</v>
      </c>
      <c r="S30" s="43"/>
      <c r="T30" s="43"/>
      <c r="U30" s="45"/>
      <c r="V30" s="168"/>
      <c r="W30" s="43"/>
      <c r="X30" s="43"/>
      <c r="Y30" s="45"/>
      <c r="Z30" s="40"/>
      <c r="AD30" s="704"/>
      <c r="AE30" s="706"/>
      <c r="AF30" s="707"/>
      <c r="AG30" s="66"/>
      <c r="AH30" s="67"/>
      <c r="AI30" s="67"/>
      <c r="AJ30" s="61"/>
      <c r="AK30" s="57"/>
      <c r="AL30" s="58"/>
      <c r="AM30" s="58"/>
      <c r="AN30" s="58"/>
      <c r="AO30" s="492" t="s">
        <v>183</v>
      </c>
      <c r="AP30" s="51"/>
      <c r="AQ30" s="51"/>
      <c r="AR30" s="165"/>
      <c r="AS30" s="168"/>
      <c r="AT30" s="43"/>
      <c r="AU30" s="43"/>
      <c r="AV30" s="45"/>
      <c r="AW30" s="43"/>
      <c r="AX30" s="43"/>
      <c r="AY30" s="43"/>
      <c r="AZ30" s="45"/>
      <c r="BA30" s="41"/>
      <c r="BB30" s="41"/>
      <c r="BC30" s="41"/>
      <c r="BD30" s="41"/>
      <c r="BE30" s="41"/>
      <c r="BF30" s="41"/>
      <c r="BG30" s="41"/>
      <c r="BH30" s="41"/>
      <c r="BI30" s="41"/>
      <c r="BJ30" s="41"/>
      <c r="BK30" s="41"/>
    </row>
    <row r="31" spans="3:63" ht="13.5" customHeight="1" x14ac:dyDescent="0.2">
      <c r="C31" s="704"/>
      <c r="D31" s="710"/>
      <c r="E31" s="708"/>
      <c r="F31" s="68"/>
      <c r="G31" s="69"/>
      <c r="H31" s="69"/>
      <c r="I31" s="154"/>
      <c r="J31" s="59"/>
      <c r="K31" s="60"/>
      <c r="L31" s="60"/>
      <c r="M31" s="474"/>
      <c r="N31" s="484" t="s">
        <v>152</v>
      </c>
      <c r="O31" s="51"/>
      <c r="P31" s="54"/>
      <c r="Q31" s="167"/>
      <c r="R31" s="475" t="s">
        <v>282</v>
      </c>
      <c r="S31" s="174"/>
      <c r="T31" s="174"/>
      <c r="U31" s="175"/>
      <c r="V31" s="735"/>
      <c r="W31" s="588"/>
      <c r="X31" s="588"/>
      <c r="Y31" s="589"/>
      <c r="Z31" s="40"/>
      <c r="AD31" s="704"/>
      <c r="AE31" s="710"/>
      <c r="AF31" s="708"/>
      <c r="AG31" s="68"/>
      <c r="AH31" s="69"/>
      <c r="AI31" s="69"/>
      <c r="AJ31" s="154"/>
      <c r="AK31" s="59"/>
      <c r="AL31" s="60"/>
      <c r="AM31" s="60"/>
      <c r="AN31" s="60"/>
      <c r="AO31" s="53"/>
      <c r="AP31" s="54"/>
      <c r="AQ31" s="54"/>
      <c r="AR31" s="167"/>
      <c r="AS31" s="173"/>
      <c r="AT31" s="174"/>
      <c r="AU31" s="174"/>
      <c r="AV31" s="175"/>
      <c r="AW31" s="588"/>
      <c r="AX31" s="588"/>
      <c r="AY31" s="588"/>
      <c r="AZ31" s="589"/>
      <c r="BA31" s="41"/>
      <c r="BB31" s="41"/>
      <c r="BC31" s="41"/>
      <c r="BD31" s="41"/>
      <c r="BE31" s="41"/>
      <c r="BF31" s="41"/>
      <c r="BG31" s="41"/>
      <c r="BH31" s="41"/>
      <c r="BI31" s="41"/>
      <c r="BJ31" s="41"/>
      <c r="BK31" s="41"/>
    </row>
    <row r="32" spans="3:63" ht="22.5" customHeight="1" x14ac:dyDescent="0.25">
      <c r="C32" s="704"/>
      <c r="D32" s="709">
        <v>2</v>
      </c>
      <c r="E32" s="711" t="s">
        <v>222</v>
      </c>
      <c r="F32" s="590" t="s">
        <v>319</v>
      </c>
      <c r="G32" s="591"/>
      <c r="H32" s="591"/>
      <c r="I32" s="592"/>
      <c r="J32" s="590" t="s">
        <v>319</v>
      </c>
      <c r="K32" s="591"/>
      <c r="L32" s="591"/>
      <c r="M32" s="592"/>
      <c r="N32" s="585" t="s">
        <v>8</v>
      </c>
      <c r="O32" s="586"/>
      <c r="P32" s="586"/>
      <c r="Q32" s="587"/>
      <c r="R32" s="580" t="s">
        <v>318</v>
      </c>
      <c r="S32" s="581"/>
      <c r="T32" s="581"/>
      <c r="U32" s="581"/>
      <c r="V32" s="571" t="s">
        <v>320</v>
      </c>
      <c r="W32" s="572"/>
      <c r="X32" s="572"/>
      <c r="Y32" s="573"/>
      <c r="Z32" s="40"/>
      <c r="AD32" s="704"/>
      <c r="AE32" s="709">
        <v>2</v>
      </c>
      <c r="AF32" s="711" t="s">
        <v>222</v>
      </c>
      <c r="AG32" s="590" t="s">
        <v>319</v>
      </c>
      <c r="AH32" s="591"/>
      <c r="AI32" s="591"/>
      <c r="AJ32" s="592"/>
      <c r="AK32" s="590" t="s">
        <v>319</v>
      </c>
      <c r="AL32" s="591"/>
      <c r="AM32" s="591"/>
      <c r="AN32" s="592"/>
      <c r="AO32" s="585" t="s">
        <v>8</v>
      </c>
      <c r="AP32" s="586"/>
      <c r="AQ32" s="586"/>
      <c r="AR32" s="587"/>
      <c r="AS32" s="580" t="s">
        <v>318</v>
      </c>
      <c r="AT32" s="581"/>
      <c r="AU32" s="581"/>
      <c r="AV32" s="581"/>
      <c r="AW32" s="571" t="s">
        <v>320</v>
      </c>
      <c r="AX32" s="572"/>
      <c r="AY32" s="572"/>
      <c r="AZ32" s="573"/>
      <c r="BA32" s="41"/>
      <c r="BB32" s="41"/>
      <c r="BC32" s="41"/>
      <c r="BD32" s="41"/>
      <c r="BE32" s="41"/>
      <c r="BF32" s="41"/>
      <c r="BG32" s="41"/>
      <c r="BH32" s="41"/>
      <c r="BI32" s="41"/>
      <c r="BJ32" s="41"/>
      <c r="BK32" s="41"/>
    </row>
    <row r="33" spans="3:63" ht="13.5" customHeight="1" x14ac:dyDescent="0.2">
      <c r="C33" s="704"/>
      <c r="D33" s="706"/>
      <c r="E33" s="707"/>
      <c r="F33" s="160"/>
      <c r="G33" s="161"/>
      <c r="H33" s="161"/>
      <c r="I33" s="162"/>
      <c r="J33" s="470" t="s">
        <v>402</v>
      </c>
      <c r="K33" s="156"/>
      <c r="L33" s="156"/>
      <c r="M33" s="156"/>
      <c r="N33" s="487" t="s">
        <v>297</v>
      </c>
      <c r="O33" s="477"/>
      <c r="P33" s="477"/>
      <c r="Q33" s="478"/>
      <c r="R33" s="485" t="s">
        <v>291</v>
      </c>
      <c r="S33" s="48"/>
      <c r="T33" s="48"/>
      <c r="U33" s="164"/>
      <c r="V33" s="172"/>
      <c r="W33" s="172"/>
      <c r="X33" s="172"/>
      <c r="Y33" s="44"/>
      <c r="Z33" s="40"/>
      <c r="AD33" s="704"/>
      <c r="AE33" s="706"/>
      <c r="AF33" s="707"/>
      <c r="AG33" s="469" t="s">
        <v>313</v>
      </c>
      <c r="AH33" s="161"/>
      <c r="AI33" s="161"/>
      <c r="AJ33" s="162"/>
      <c r="AK33" s="499" t="s">
        <v>157</v>
      </c>
      <c r="AL33" s="466" t="s">
        <v>155</v>
      </c>
      <c r="AM33" s="156"/>
      <c r="AN33" s="156"/>
      <c r="AO33" s="471" t="s">
        <v>148</v>
      </c>
      <c r="AP33" s="159"/>
      <c r="AQ33" s="159"/>
      <c r="AR33" s="159"/>
      <c r="AS33" s="495" t="s">
        <v>160</v>
      </c>
      <c r="AT33" s="48"/>
      <c r="AU33" s="48"/>
      <c r="AV33" s="164"/>
      <c r="AW33" s="172"/>
      <c r="AX33" s="172"/>
      <c r="AY33" s="172"/>
      <c r="AZ33" s="44"/>
      <c r="BA33" s="41"/>
      <c r="BB33" s="41"/>
      <c r="BC33" s="41"/>
      <c r="BD33" s="41"/>
      <c r="BE33" s="41"/>
      <c r="BF33" s="41"/>
      <c r="BG33" s="41"/>
      <c r="BH33" s="41"/>
      <c r="BI33" s="41"/>
      <c r="BJ33" s="41"/>
      <c r="BK33" s="41"/>
    </row>
    <row r="34" spans="3:63" ht="13.5" customHeight="1" x14ac:dyDescent="0.2">
      <c r="C34" s="704"/>
      <c r="D34" s="706"/>
      <c r="E34" s="707"/>
      <c r="F34" s="155"/>
      <c r="G34" s="156"/>
      <c r="H34" s="156"/>
      <c r="I34" s="157"/>
      <c r="J34" s="470" t="s">
        <v>156</v>
      </c>
      <c r="K34" s="156"/>
      <c r="L34" s="156"/>
      <c r="M34" s="156"/>
      <c r="N34" s="467" t="s">
        <v>202</v>
      </c>
      <c r="O34" s="159"/>
      <c r="P34" s="159"/>
      <c r="Q34" s="269"/>
      <c r="R34" s="50"/>
      <c r="S34" s="51"/>
      <c r="T34" s="51"/>
      <c r="U34" s="163"/>
      <c r="V34" s="43"/>
      <c r="W34" s="43"/>
      <c r="X34" s="43"/>
      <c r="Y34" s="45"/>
      <c r="Z34" s="40"/>
      <c r="AD34" s="704"/>
      <c r="AE34" s="706"/>
      <c r="AF34" s="707"/>
      <c r="AG34" s="468" t="s">
        <v>166</v>
      </c>
      <c r="AH34" s="156"/>
      <c r="AI34" s="156"/>
      <c r="AJ34" s="157"/>
      <c r="AK34" s="499" t="s">
        <v>159</v>
      </c>
      <c r="AL34" s="466" t="s">
        <v>162</v>
      </c>
      <c r="AM34" s="156"/>
      <c r="AN34" s="156"/>
      <c r="AO34" s="471" t="s">
        <v>179</v>
      </c>
      <c r="AP34" s="159"/>
      <c r="AQ34" s="159"/>
      <c r="AR34" s="159"/>
      <c r="AS34" s="492" t="s">
        <v>282</v>
      </c>
      <c r="AT34" s="51"/>
      <c r="AU34" s="51"/>
      <c r="AV34" s="163"/>
      <c r="AW34" s="43"/>
      <c r="AX34" s="43"/>
      <c r="AY34" s="43"/>
      <c r="AZ34" s="45"/>
      <c r="BA34" s="41"/>
      <c r="BB34" s="41"/>
      <c r="BC34" s="41"/>
      <c r="BD34" s="41"/>
      <c r="BE34" s="41"/>
      <c r="BF34" s="41"/>
      <c r="BG34" s="41"/>
      <c r="BH34" s="41"/>
      <c r="BI34" s="41"/>
      <c r="BJ34" s="41"/>
      <c r="BK34" s="41"/>
    </row>
    <row r="35" spans="3:63" ht="13.5" customHeight="1" x14ac:dyDescent="0.2">
      <c r="C35" s="704"/>
      <c r="D35" s="706"/>
      <c r="E35" s="707"/>
      <c r="F35" s="155"/>
      <c r="G35" s="156"/>
      <c r="H35" s="156"/>
      <c r="I35" s="157"/>
      <c r="J35" s="470" t="s">
        <v>401</v>
      </c>
      <c r="K35" s="156"/>
      <c r="L35" s="156"/>
      <c r="M35" s="156"/>
      <c r="N35" s="158"/>
      <c r="O35" s="159"/>
      <c r="P35" s="159"/>
      <c r="Q35" s="269"/>
      <c r="R35" s="50"/>
      <c r="S35" s="51"/>
      <c r="T35" s="51"/>
      <c r="U35" s="163"/>
      <c r="V35" s="43"/>
      <c r="W35" s="43"/>
      <c r="X35" s="43"/>
      <c r="Y35" s="45"/>
      <c r="Z35" s="40"/>
      <c r="AD35" s="704"/>
      <c r="AE35" s="706"/>
      <c r="AF35" s="707"/>
      <c r="AG35" s="468" t="s">
        <v>167</v>
      </c>
      <c r="AH35" s="156"/>
      <c r="AI35" s="156"/>
      <c r="AJ35" s="157"/>
      <c r="AK35" s="499" t="s">
        <v>290</v>
      </c>
      <c r="AL35" s="466" t="s">
        <v>163</v>
      </c>
      <c r="AM35" s="156"/>
      <c r="AN35" s="156"/>
      <c r="AO35" s="471" t="s">
        <v>277</v>
      </c>
      <c r="AP35" s="159"/>
      <c r="AQ35" s="159"/>
      <c r="AR35" s="159"/>
      <c r="AS35" s="50"/>
      <c r="AT35" s="51"/>
      <c r="AU35" s="51"/>
      <c r="AV35" s="163"/>
      <c r="AW35" s="43"/>
      <c r="AX35" s="43"/>
      <c r="AY35" s="43"/>
      <c r="AZ35" s="45"/>
      <c r="BA35" s="41"/>
      <c r="BB35" s="41"/>
      <c r="BC35" s="41"/>
      <c r="BD35" s="41"/>
      <c r="BE35" s="41"/>
      <c r="BF35" s="41"/>
      <c r="BG35" s="41"/>
      <c r="BH35" s="41"/>
      <c r="BI35" s="41"/>
      <c r="BJ35" s="41"/>
      <c r="BK35" s="41"/>
    </row>
    <row r="36" spans="3:63" ht="13.5" customHeight="1" x14ac:dyDescent="0.2">
      <c r="C36" s="704"/>
      <c r="D36" s="706"/>
      <c r="E36" s="707"/>
      <c r="F36" s="155"/>
      <c r="G36" s="156"/>
      <c r="H36" s="156"/>
      <c r="I36" s="157"/>
      <c r="J36" s="156"/>
      <c r="K36" s="156"/>
      <c r="L36" s="156"/>
      <c r="M36" s="156"/>
      <c r="N36" s="158"/>
      <c r="O36" s="159"/>
      <c r="P36" s="159"/>
      <c r="Q36" s="269"/>
      <c r="R36" s="50"/>
      <c r="S36" s="51"/>
      <c r="T36" s="51"/>
      <c r="U36" s="163"/>
      <c r="V36" s="43"/>
      <c r="W36" s="43"/>
      <c r="X36" s="43"/>
      <c r="Y36" s="45"/>
      <c r="Z36" s="40"/>
      <c r="AD36" s="704"/>
      <c r="AE36" s="706"/>
      <c r="AF36" s="707"/>
      <c r="AG36" s="468" t="s">
        <v>175</v>
      </c>
      <c r="AH36" s="156"/>
      <c r="AI36" s="156"/>
      <c r="AJ36" s="157"/>
      <c r="AK36" s="499" t="s">
        <v>305</v>
      </c>
      <c r="AL36" s="156"/>
      <c r="AM36" s="156"/>
      <c r="AN36" s="156"/>
      <c r="AO36" s="471" t="s">
        <v>150</v>
      </c>
      <c r="AP36" s="159"/>
      <c r="AQ36" s="159"/>
      <c r="AR36" s="159"/>
      <c r="AS36" s="50"/>
      <c r="AT36" s="51"/>
      <c r="AU36" s="51"/>
      <c r="AV36" s="163"/>
      <c r="AW36" s="43"/>
      <c r="AX36" s="43"/>
      <c r="AY36" s="43"/>
      <c r="AZ36" s="45"/>
      <c r="BA36" s="41"/>
      <c r="BB36" s="41"/>
      <c r="BC36" s="41"/>
      <c r="BD36" s="41"/>
      <c r="BE36" s="41"/>
      <c r="BF36" s="41"/>
      <c r="BG36" s="41"/>
      <c r="BH36" s="41"/>
      <c r="BI36" s="41"/>
      <c r="BJ36" s="41"/>
      <c r="BK36" s="41"/>
    </row>
    <row r="37" spans="3:63" ht="13.5" customHeight="1" x14ac:dyDescent="0.2">
      <c r="C37" s="704"/>
      <c r="D37" s="706"/>
      <c r="E37" s="707"/>
      <c r="F37" s="155"/>
      <c r="G37" s="156"/>
      <c r="H37" s="156"/>
      <c r="I37" s="157"/>
      <c r="J37" s="156"/>
      <c r="K37" s="156"/>
      <c r="L37" s="156"/>
      <c r="M37" s="156"/>
      <c r="N37" s="158"/>
      <c r="O37" s="159"/>
      <c r="P37" s="159"/>
      <c r="Q37" s="269"/>
      <c r="R37" s="50"/>
      <c r="S37" s="51"/>
      <c r="T37" s="51"/>
      <c r="U37" s="163"/>
      <c r="V37" s="43"/>
      <c r="W37" s="43"/>
      <c r="X37" s="43"/>
      <c r="Y37" s="45"/>
      <c r="Z37" s="40"/>
      <c r="AD37" s="704"/>
      <c r="AE37" s="706"/>
      <c r="AF37" s="707"/>
      <c r="AG37" s="155"/>
      <c r="AH37" s="156"/>
      <c r="AI37" s="156"/>
      <c r="AJ37" s="157"/>
      <c r="AK37" s="499" t="s">
        <v>164</v>
      </c>
      <c r="AL37" s="156"/>
      <c r="AM37" s="156"/>
      <c r="AN37" s="156"/>
      <c r="AO37" s="471" t="s">
        <v>153</v>
      </c>
      <c r="AP37" s="159"/>
      <c r="AQ37" s="159"/>
      <c r="AR37" s="159"/>
      <c r="AS37" s="50"/>
      <c r="AT37" s="51"/>
      <c r="AU37" s="51"/>
      <c r="AV37" s="163"/>
      <c r="AW37" s="43"/>
      <c r="AX37" s="43"/>
      <c r="AY37" s="43"/>
      <c r="AZ37" s="45"/>
      <c r="BA37" s="41"/>
      <c r="BB37" s="41"/>
      <c r="BC37" s="41"/>
      <c r="BD37" s="41"/>
      <c r="BE37" s="41"/>
      <c r="BF37" s="41"/>
      <c r="BG37" s="41"/>
      <c r="BH37" s="41"/>
      <c r="BI37" s="41"/>
      <c r="BJ37" s="41"/>
      <c r="BK37" s="41"/>
    </row>
    <row r="38" spans="3:63" ht="13.5" customHeight="1" x14ac:dyDescent="0.2">
      <c r="C38" s="704"/>
      <c r="D38" s="706"/>
      <c r="E38" s="707"/>
      <c r="F38" s="155"/>
      <c r="G38" s="156"/>
      <c r="H38" s="156"/>
      <c r="I38" s="157"/>
      <c r="J38" s="156"/>
      <c r="K38" s="156"/>
      <c r="L38" s="156"/>
      <c r="M38" s="156"/>
      <c r="N38" s="158"/>
      <c r="O38" s="159"/>
      <c r="P38" s="159"/>
      <c r="Q38" s="269"/>
      <c r="R38" s="50"/>
      <c r="S38" s="51"/>
      <c r="T38" s="51"/>
      <c r="U38" s="163"/>
      <c r="V38" s="614"/>
      <c r="W38" s="614"/>
      <c r="X38" s="614"/>
      <c r="Y38" s="615"/>
      <c r="Z38" s="40"/>
      <c r="AD38" s="704"/>
      <c r="AE38" s="706"/>
      <c r="AF38" s="707"/>
      <c r="AG38" s="155"/>
      <c r="AH38" s="156"/>
      <c r="AI38" s="156"/>
      <c r="AJ38" s="157"/>
      <c r="AK38" s="499" t="s">
        <v>176</v>
      </c>
      <c r="AL38" s="156"/>
      <c r="AM38" s="156"/>
      <c r="AN38" s="156"/>
      <c r="AO38" s="471" t="s">
        <v>161</v>
      </c>
      <c r="AP38" s="159"/>
      <c r="AQ38" s="159"/>
      <c r="AR38" s="159"/>
      <c r="AS38" s="50"/>
      <c r="AT38" s="51"/>
      <c r="AU38" s="51"/>
      <c r="AV38" s="163"/>
      <c r="AW38" s="614"/>
      <c r="AX38" s="614"/>
      <c r="AY38" s="614"/>
      <c r="AZ38" s="615"/>
      <c r="BA38" s="41"/>
      <c r="BB38" s="41"/>
      <c r="BC38" s="41"/>
      <c r="BD38" s="41"/>
      <c r="BE38" s="41"/>
      <c r="BF38" s="41"/>
      <c r="BG38" s="41"/>
      <c r="BH38" s="41"/>
      <c r="BI38" s="41"/>
      <c r="BJ38" s="41"/>
      <c r="BK38" s="41"/>
    </row>
    <row r="39" spans="3:63" ht="13.5" customHeight="1" x14ac:dyDescent="0.2">
      <c r="C39" s="704"/>
      <c r="D39" s="710"/>
      <c r="E39" s="708"/>
      <c r="F39" s="155"/>
      <c r="G39" s="156"/>
      <c r="H39" s="156"/>
      <c r="I39" s="157"/>
      <c r="J39" s="156"/>
      <c r="K39" s="156"/>
      <c r="L39" s="156"/>
      <c r="M39" s="156"/>
      <c r="N39" s="270"/>
      <c r="O39" s="271"/>
      <c r="P39" s="271"/>
      <c r="Q39" s="272"/>
      <c r="R39" s="53"/>
      <c r="S39" s="54"/>
      <c r="T39" s="54"/>
      <c r="U39" s="55"/>
      <c r="V39" s="152"/>
      <c r="W39" s="152"/>
      <c r="X39" s="152"/>
      <c r="Y39" s="46"/>
      <c r="Z39" s="40"/>
      <c r="AD39" s="704"/>
      <c r="AE39" s="710"/>
      <c r="AF39" s="708"/>
      <c r="AG39" s="155"/>
      <c r="AH39" s="156"/>
      <c r="AI39" s="156"/>
      <c r="AJ39" s="157"/>
      <c r="AK39" s="499" t="s">
        <v>152</v>
      </c>
      <c r="AL39" s="156"/>
      <c r="AM39" s="156"/>
      <c r="AN39" s="156"/>
      <c r="AO39" s="158"/>
      <c r="AP39" s="159"/>
      <c r="AQ39" s="159"/>
      <c r="AR39" s="159"/>
      <c r="AS39" s="53"/>
      <c r="AT39" s="54"/>
      <c r="AU39" s="54"/>
      <c r="AV39" s="55"/>
      <c r="AW39" s="152"/>
      <c r="AX39" s="152"/>
      <c r="AY39" s="152"/>
      <c r="AZ39" s="46"/>
      <c r="BA39" s="41"/>
      <c r="BB39" s="41"/>
      <c r="BC39" s="41"/>
      <c r="BD39" s="41"/>
      <c r="BE39" s="41"/>
      <c r="BF39" s="41"/>
      <c r="BG39" s="41"/>
      <c r="BH39" s="41"/>
      <c r="BI39" s="41"/>
      <c r="BJ39" s="41"/>
      <c r="BK39" s="41"/>
    </row>
    <row r="40" spans="3:63" ht="18.75" customHeight="1" x14ac:dyDescent="0.25">
      <c r="C40" s="704"/>
      <c r="D40" s="709">
        <v>1</v>
      </c>
      <c r="E40" s="711" t="s">
        <v>316</v>
      </c>
      <c r="F40" s="590" t="s">
        <v>319</v>
      </c>
      <c r="G40" s="591"/>
      <c r="H40" s="591"/>
      <c r="I40" s="592"/>
      <c r="J40" s="590" t="s">
        <v>319</v>
      </c>
      <c r="K40" s="591"/>
      <c r="L40" s="591"/>
      <c r="M40" s="592"/>
      <c r="N40" s="585" t="s">
        <v>8</v>
      </c>
      <c r="O40" s="586"/>
      <c r="P40" s="586"/>
      <c r="Q40" s="587"/>
      <c r="R40" s="580" t="s">
        <v>318</v>
      </c>
      <c r="S40" s="581"/>
      <c r="T40" s="581"/>
      <c r="U40" s="581"/>
      <c r="V40" s="580" t="s">
        <v>318</v>
      </c>
      <c r="W40" s="581"/>
      <c r="X40" s="581"/>
      <c r="Y40" s="593"/>
      <c r="Z40" s="40"/>
      <c r="AD40" s="704"/>
      <c r="AE40" s="709">
        <v>1</v>
      </c>
      <c r="AF40" s="711" t="s">
        <v>316</v>
      </c>
      <c r="AG40" s="590" t="s">
        <v>319</v>
      </c>
      <c r="AH40" s="591"/>
      <c r="AI40" s="591"/>
      <c r="AJ40" s="592"/>
      <c r="AK40" s="590" t="s">
        <v>319</v>
      </c>
      <c r="AL40" s="591"/>
      <c r="AM40" s="591"/>
      <c r="AN40" s="592"/>
      <c r="AO40" s="585" t="s">
        <v>8</v>
      </c>
      <c r="AP40" s="586"/>
      <c r="AQ40" s="586"/>
      <c r="AR40" s="587"/>
      <c r="AS40" s="580" t="s">
        <v>318</v>
      </c>
      <c r="AT40" s="581"/>
      <c r="AU40" s="581"/>
      <c r="AV40" s="581"/>
      <c r="AW40" s="580" t="s">
        <v>318</v>
      </c>
      <c r="AX40" s="581"/>
      <c r="AY40" s="581"/>
      <c r="AZ40" s="593"/>
      <c r="BA40" s="41"/>
      <c r="BB40" s="41"/>
      <c r="BC40" s="41"/>
      <c r="BD40" s="41"/>
      <c r="BE40" s="41"/>
      <c r="BF40" s="41"/>
      <c r="BG40" s="41"/>
      <c r="BH40" s="41"/>
      <c r="BI40" s="41"/>
      <c r="BJ40" s="41"/>
      <c r="BK40" s="41"/>
    </row>
    <row r="41" spans="3:63" ht="13.5" customHeight="1" x14ac:dyDescent="0.2">
      <c r="C41" s="704"/>
      <c r="D41" s="706"/>
      <c r="E41" s="707"/>
      <c r="F41" s="470" t="s">
        <v>407</v>
      </c>
      <c r="G41" s="67"/>
      <c r="H41" s="67"/>
      <c r="I41" s="62"/>
      <c r="J41" s="470" t="s">
        <v>177</v>
      </c>
      <c r="K41" s="255"/>
      <c r="L41" s="67"/>
      <c r="M41" s="67"/>
      <c r="N41" s="70"/>
      <c r="O41" s="71"/>
      <c r="P41" s="71"/>
      <c r="Q41" s="71"/>
      <c r="R41" s="485" t="s">
        <v>405</v>
      </c>
      <c r="S41" s="48"/>
      <c r="T41" s="48"/>
      <c r="U41" s="164"/>
      <c r="V41" s="48"/>
      <c r="W41" s="48"/>
      <c r="X41" s="48"/>
      <c r="Y41" s="164"/>
      <c r="Z41" s="40"/>
      <c r="AD41" s="704"/>
      <c r="AE41" s="706"/>
      <c r="AF41" s="707"/>
      <c r="AG41" s="468" t="s">
        <v>402</v>
      </c>
      <c r="AH41" s="67"/>
      <c r="AI41" s="67"/>
      <c r="AJ41" s="62"/>
      <c r="AK41" s="470" t="s">
        <v>158</v>
      </c>
      <c r="AL41" s="67"/>
      <c r="AM41" s="67"/>
      <c r="AN41" s="67"/>
      <c r="AO41" s="498" t="s">
        <v>180</v>
      </c>
      <c r="AP41" s="71"/>
      <c r="AQ41" s="71"/>
      <c r="AR41" s="71"/>
      <c r="AS41" s="50"/>
      <c r="AT41" s="51"/>
      <c r="AU41" s="51"/>
      <c r="AV41" s="163"/>
      <c r="AW41" s="48"/>
      <c r="AX41" s="48"/>
      <c r="AY41" s="48"/>
      <c r="AZ41" s="164"/>
      <c r="BA41" s="41"/>
      <c r="BB41" s="41"/>
      <c r="BC41" s="41"/>
      <c r="BD41" s="41"/>
      <c r="BE41" s="41"/>
      <c r="BF41" s="41"/>
      <c r="BG41" s="41"/>
      <c r="BH41" s="41"/>
      <c r="BI41" s="41"/>
      <c r="BJ41" s="41"/>
      <c r="BK41" s="41"/>
    </row>
    <row r="42" spans="3:63" ht="13.5" customHeight="1" x14ac:dyDescent="0.2">
      <c r="C42" s="704"/>
      <c r="D42" s="706"/>
      <c r="E42" s="707"/>
      <c r="F42" s="66"/>
      <c r="G42" s="67"/>
      <c r="H42" s="67"/>
      <c r="I42" s="62"/>
      <c r="J42" s="470" t="s">
        <v>178</v>
      </c>
      <c r="K42" s="67"/>
      <c r="L42" s="67"/>
      <c r="M42" s="67"/>
      <c r="N42" s="70"/>
      <c r="O42" s="71"/>
      <c r="P42" s="71"/>
      <c r="Q42" s="71"/>
      <c r="R42" s="486" t="s">
        <v>406</v>
      </c>
      <c r="S42" s="51"/>
      <c r="T42" s="51"/>
      <c r="U42" s="163"/>
      <c r="V42" s="51"/>
      <c r="W42" s="51"/>
      <c r="X42" s="51"/>
      <c r="Y42" s="163"/>
      <c r="Z42" s="40"/>
      <c r="AD42" s="704"/>
      <c r="AE42" s="706"/>
      <c r="AF42" s="707"/>
      <c r="AG42" s="66"/>
      <c r="AH42" s="67"/>
      <c r="AI42" s="67"/>
      <c r="AJ42" s="62"/>
      <c r="AK42" s="466" t="s">
        <v>297</v>
      </c>
      <c r="AL42" s="67"/>
      <c r="AM42" s="67"/>
      <c r="AN42" s="67"/>
      <c r="AO42" s="498" t="s">
        <v>291</v>
      </c>
      <c r="AP42" s="71"/>
      <c r="AQ42" s="71"/>
      <c r="AR42" s="71"/>
      <c r="AS42" s="50"/>
      <c r="AT42" s="51"/>
      <c r="AU42" s="51"/>
      <c r="AV42" s="163"/>
      <c r="AW42" s="51"/>
      <c r="AX42" s="51"/>
      <c r="AY42" s="51"/>
      <c r="AZ42" s="163"/>
      <c r="BA42" s="41"/>
      <c r="BB42" s="41"/>
      <c r="BC42" s="41"/>
      <c r="BD42" s="41"/>
      <c r="BE42" s="41"/>
      <c r="BF42" s="41"/>
      <c r="BG42" s="41"/>
      <c r="BH42" s="41"/>
      <c r="BI42" s="41"/>
      <c r="BJ42" s="41"/>
      <c r="BK42" s="41"/>
    </row>
    <row r="43" spans="3:63" ht="15" customHeight="1" x14ac:dyDescent="0.2">
      <c r="C43" s="704"/>
      <c r="D43" s="706"/>
      <c r="E43" s="707"/>
      <c r="F43" s="66"/>
      <c r="G43" s="67"/>
      <c r="H43" s="67"/>
      <c r="I43" s="62"/>
      <c r="J43" s="67"/>
      <c r="K43" s="67"/>
      <c r="L43" s="67"/>
      <c r="M43" s="67"/>
      <c r="N43" s="70"/>
      <c r="O43" s="71"/>
      <c r="P43" s="71"/>
      <c r="Q43" s="71"/>
      <c r="R43" s="50"/>
      <c r="S43" s="51"/>
      <c r="T43" s="51"/>
      <c r="U43" s="163"/>
      <c r="V43" s="51"/>
      <c r="W43" s="51"/>
      <c r="X43" s="51"/>
      <c r="Y43" s="163"/>
      <c r="Z43" s="40"/>
      <c r="AD43" s="704"/>
      <c r="AE43" s="706"/>
      <c r="AF43" s="707"/>
      <c r="AG43" s="66"/>
      <c r="AH43" s="67"/>
      <c r="AI43" s="67"/>
      <c r="AJ43" s="62"/>
      <c r="AK43" s="466" t="s">
        <v>299</v>
      </c>
      <c r="AL43" s="67"/>
      <c r="AM43" s="67"/>
      <c r="AN43" s="67"/>
      <c r="AO43" s="70"/>
      <c r="AP43" s="71"/>
      <c r="AQ43" s="71"/>
      <c r="AR43" s="71"/>
      <c r="AS43" s="50"/>
      <c r="AT43" s="51"/>
      <c r="AU43" s="51"/>
      <c r="AV43" s="163"/>
      <c r="AW43" s="51"/>
      <c r="AX43" s="51"/>
      <c r="AY43" s="51"/>
      <c r="AZ43" s="163"/>
      <c r="BA43" s="41"/>
      <c r="BB43" s="41"/>
      <c r="BC43" s="41"/>
      <c r="BD43" s="41"/>
      <c r="BE43" s="41"/>
      <c r="BF43" s="41"/>
      <c r="BG43" s="41"/>
      <c r="BH43" s="41"/>
      <c r="BI43" s="41"/>
      <c r="BJ43" s="41"/>
      <c r="BK43" s="41"/>
    </row>
    <row r="44" spans="3:63" ht="13.5" customHeight="1" x14ac:dyDescent="0.2">
      <c r="C44" s="704"/>
      <c r="D44" s="706"/>
      <c r="E44" s="707"/>
      <c r="F44" s="66"/>
      <c r="G44" s="67"/>
      <c r="H44" s="67"/>
      <c r="I44" s="62"/>
      <c r="J44" s="67"/>
      <c r="K44" s="67"/>
      <c r="L44" s="67"/>
      <c r="M44" s="67"/>
      <c r="N44" s="70"/>
      <c r="O44" s="71"/>
      <c r="P44" s="71"/>
      <c r="Q44" s="71"/>
      <c r="R44" s="50"/>
      <c r="S44" s="51"/>
      <c r="T44" s="51"/>
      <c r="U44" s="163"/>
      <c r="V44" s="51"/>
      <c r="W44" s="51"/>
      <c r="X44" s="51"/>
      <c r="Y44" s="163"/>
      <c r="Z44" s="40"/>
      <c r="AD44" s="704"/>
      <c r="AE44" s="706"/>
      <c r="AF44" s="707"/>
      <c r="AG44" s="66"/>
      <c r="AH44" s="67"/>
      <c r="AI44" s="67"/>
      <c r="AJ44" s="62"/>
      <c r="AK44" s="466" t="s">
        <v>156</v>
      </c>
      <c r="AL44" s="67"/>
      <c r="AM44" s="67"/>
      <c r="AN44" s="67"/>
      <c r="AO44" s="70"/>
      <c r="AP44" s="71"/>
      <c r="AQ44" s="71"/>
      <c r="AR44" s="71"/>
      <c r="AS44" s="50"/>
      <c r="AT44" s="51"/>
      <c r="AU44" s="51"/>
      <c r="AV44" s="163"/>
      <c r="AW44" s="51"/>
      <c r="AX44" s="51"/>
      <c r="AY44" s="51"/>
      <c r="AZ44" s="163"/>
      <c r="BA44" s="41"/>
      <c r="BB44" s="41"/>
      <c r="BC44" s="41"/>
      <c r="BD44" s="41"/>
      <c r="BE44" s="41"/>
      <c r="BF44" s="41"/>
      <c r="BG44" s="41"/>
      <c r="BH44" s="41"/>
      <c r="BI44" s="41"/>
      <c r="BJ44" s="41"/>
      <c r="BK44" s="41"/>
    </row>
    <row r="45" spans="3:63" ht="13.5" customHeight="1" x14ac:dyDescent="0.2">
      <c r="C45" s="704"/>
      <c r="D45" s="706"/>
      <c r="E45" s="707"/>
      <c r="F45" s="66"/>
      <c r="G45" s="67"/>
      <c r="H45" s="67"/>
      <c r="I45" s="62"/>
      <c r="J45" s="67"/>
      <c r="K45" s="67"/>
      <c r="L45" s="67"/>
      <c r="M45" s="67"/>
      <c r="N45" s="70"/>
      <c r="O45" s="71"/>
      <c r="P45" s="71"/>
      <c r="Q45" s="71"/>
      <c r="R45" s="50"/>
      <c r="S45" s="51"/>
      <c r="T45" s="51"/>
      <c r="U45" s="163"/>
      <c r="V45" s="51"/>
      <c r="W45" s="51"/>
      <c r="X45" s="51"/>
      <c r="Y45" s="163"/>
      <c r="Z45" s="40"/>
      <c r="AD45" s="704"/>
      <c r="AE45" s="706"/>
      <c r="AF45" s="707"/>
      <c r="AG45" s="66"/>
      <c r="AH45" s="67"/>
      <c r="AI45" s="67"/>
      <c r="AJ45" s="62"/>
      <c r="AK45" s="466" t="s">
        <v>401</v>
      </c>
      <c r="AL45" s="67"/>
      <c r="AM45" s="67"/>
      <c r="AN45" s="67"/>
      <c r="AO45" s="70"/>
      <c r="AP45" s="71"/>
      <c r="AQ45" s="71"/>
      <c r="AR45" s="71"/>
      <c r="AS45" s="50"/>
      <c r="AT45" s="51"/>
      <c r="AU45" s="51"/>
      <c r="AV45" s="163"/>
      <c r="AW45" s="51"/>
      <c r="AX45" s="51"/>
      <c r="AY45" s="51"/>
      <c r="AZ45" s="163"/>
      <c r="BA45" s="41"/>
      <c r="BB45" s="41"/>
      <c r="BC45" s="41"/>
      <c r="BD45" s="41"/>
      <c r="BE45" s="41"/>
      <c r="BF45" s="41"/>
      <c r="BG45" s="41"/>
      <c r="BH45" s="41"/>
      <c r="BI45" s="41"/>
      <c r="BJ45" s="41"/>
      <c r="BK45" s="41"/>
    </row>
    <row r="46" spans="3:63" ht="13.5" customHeight="1" x14ac:dyDescent="0.2">
      <c r="C46" s="705"/>
      <c r="D46" s="710"/>
      <c r="E46" s="708"/>
      <c r="F46" s="68"/>
      <c r="G46" s="69"/>
      <c r="H46" s="69"/>
      <c r="I46" s="63"/>
      <c r="J46" s="67"/>
      <c r="K46" s="67"/>
      <c r="L46" s="67"/>
      <c r="M46" s="67"/>
      <c r="N46" s="72"/>
      <c r="O46" s="73"/>
      <c r="P46" s="73"/>
      <c r="Q46" s="73"/>
      <c r="R46" s="53"/>
      <c r="S46" s="54"/>
      <c r="T46" s="54"/>
      <c r="U46" s="55"/>
      <c r="V46" s="51"/>
      <c r="W46" s="51"/>
      <c r="X46" s="51"/>
      <c r="Y46" s="163"/>
      <c r="Z46" s="40"/>
      <c r="AD46" s="705"/>
      <c r="AE46" s="710"/>
      <c r="AF46" s="708"/>
      <c r="AG46" s="68"/>
      <c r="AH46" s="69"/>
      <c r="AI46" s="69"/>
      <c r="AJ46" s="63"/>
      <c r="AK46" s="69"/>
      <c r="AL46" s="69"/>
      <c r="AM46" s="69"/>
      <c r="AN46" s="69"/>
      <c r="AO46" s="72"/>
      <c r="AP46" s="73"/>
      <c r="AQ46" s="73"/>
      <c r="AR46" s="73"/>
      <c r="AS46" s="53"/>
      <c r="AT46" s="54"/>
      <c r="AU46" s="54"/>
      <c r="AV46" s="55"/>
      <c r="AW46" s="54"/>
      <c r="AX46" s="54"/>
      <c r="AY46" s="54"/>
      <c r="AZ46" s="55"/>
      <c r="BA46" s="41"/>
      <c r="BB46" s="41"/>
      <c r="BC46" s="41"/>
      <c r="BD46" s="41"/>
      <c r="BE46" s="41"/>
      <c r="BF46" s="41"/>
      <c r="BG46" s="41"/>
      <c r="BH46" s="41"/>
      <c r="BI46" s="41"/>
      <c r="BJ46" s="41"/>
      <c r="BK46" s="41"/>
    </row>
    <row r="47" spans="3:63" ht="26.25" customHeight="1" x14ac:dyDescent="0.2">
      <c r="D47" s="40"/>
      <c r="E47" s="40"/>
      <c r="F47" s="712" t="s">
        <v>226</v>
      </c>
      <c r="G47" s="713"/>
      <c r="H47" s="713"/>
      <c r="I47" s="714"/>
      <c r="J47" s="712" t="s">
        <v>227</v>
      </c>
      <c r="K47" s="713"/>
      <c r="L47" s="713"/>
      <c r="M47" s="714"/>
      <c r="N47" s="712" t="s">
        <v>5</v>
      </c>
      <c r="O47" s="713"/>
      <c r="P47" s="713"/>
      <c r="Q47" s="713"/>
      <c r="R47" s="712" t="s">
        <v>228</v>
      </c>
      <c r="S47" s="713"/>
      <c r="T47" s="713"/>
      <c r="U47" s="714"/>
      <c r="V47" s="712" t="s">
        <v>6</v>
      </c>
      <c r="W47" s="713"/>
      <c r="X47" s="713"/>
      <c r="Y47" s="714"/>
      <c r="Z47" s="150"/>
      <c r="AE47" s="40"/>
      <c r="AF47" s="40"/>
      <c r="AG47" s="712" t="s">
        <v>226</v>
      </c>
      <c r="AH47" s="713"/>
      <c r="AI47" s="713"/>
      <c r="AJ47" s="714"/>
      <c r="AK47" s="712" t="s">
        <v>227</v>
      </c>
      <c r="AL47" s="713"/>
      <c r="AM47" s="713"/>
      <c r="AN47" s="714"/>
      <c r="AO47" s="712" t="s">
        <v>5</v>
      </c>
      <c r="AP47" s="713"/>
      <c r="AQ47" s="713"/>
      <c r="AR47" s="713"/>
      <c r="AS47" s="712" t="s">
        <v>228</v>
      </c>
      <c r="AT47" s="713"/>
      <c r="AU47" s="713"/>
      <c r="AV47" s="714"/>
      <c r="AW47" s="712" t="s">
        <v>6</v>
      </c>
      <c r="AX47" s="713"/>
      <c r="AY47" s="713"/>
      <c r="AZ47" s="714"/>
      <c r="BA47" s="41"/>
      <c r="BB47" s="41"/>
      <c r="BC47" s="41"/>
      <c r="BD47" s="41"/>
      <c r="BE47" s="41"/>
      <c r="BF47" s="41"/>
      <c r="BG47" s="41"/>
      <c r="BH47" s="41"/>
      <c r="BI47" s="41"/>
      <c r="BJ47" s="41"/>
      <c r="BK47" s="41"/>
    </row>
    <row r="48" spans="3:63" ht="19.5" customHeight="1" x14ac:dyDescent="0.2">
      <c r="D48" s="40"/>
      <c r="E48" s="40"/>
      <c r="F48" s="712">
        <v>1</v>
      </c>
      <c r="G48" s="713"/>
      <c r="H48" s="713"/>
      <c r="I48" s="714"/>
      <c r="J48" s="712">
        <v>2</v>
      </c>
      <c r="K48" s="713"/>
      <c r="L48" s="713"/>
      <c r="M48" s="714"/>
      <c r="N48" s="712">
        <v>3</v>
      </c>
      <c r="O48" s="713"/>
      <c r="P48" s="713"/>
      <c r="Q48" s="713"/>
      <c r="R48" s="712">
        <v>4</v>
      </c>
      <c r="S48" s="713"/>
      <c r="T48" s="713"/>
      <c r="U48" s="714"/>
      <c r="V48" s="712">
        <v>5</v>
      </c>
      <c r="W48" s="713"/>
      <c r="X48" s="713"/>
      <c r="Y48" s="714"/>
      <c r="Z48" s="150"/>
      <c r="AE48" s="40"/>
      <c r="AF48" s="40"/>
      <c r="AG48" s="712">
        <v>1</v>
      </c>
      <c r="AH48" s="713"/>
      <c r="AI48" s="713"/>
      <c r="AJ48" s="714"/>
      <c r="AK48" s="712">
        <v>2</v>
      </c>
      <c r="AL48" s="713"/>
      <c r="AM48" s="713"/>
      <c r="AN48" s="714"/>
      <c r="AO48" s="712">
        <v>3</v>
      </c>
      <c r="AP48" s="713"/>
      <c r="AQ48" s="713"/>
      <c r="AR48" s="713"/>
      <c r="AS48" s="712">
        <v>4</v>
      </c>
      <c r="AT48" s="713"/>
      <c r="AU48" s="713"/>
      <c r="AV48" s="714"/>
      <c r="AW48" s="712">
        <v>5</v>
      </c>
      <c r="AX48" s="713"/>
      <c r="AY48" s="713"/>
      <c r="AZ48" s="714"/>
      <c r="BA48" s="41"/>
      <c r="BB48" s="41"/>
      <c r="BC48" s="41"/>
      <c r="BD48" s="41"/>
      <c r="BE48" s="41"/>
      <c r="BF48" s="41"/>
      <c r="BG48" s="41"/>
      <c r="BH48" s="41"/>
      <c r="BI48" s="41"/>
      <c r="BJ48" s="41"/>
      <c r="BK48" s="41"/>
    </row>
    <row r="49" spans="3:63" ht="23.25" customHeight="1" x14ac:dyDescent="0.2">
      <c r="D49" s="40"/>
      <c r="E49" s="40"/>
      <c r="F49" s="712" t="s">
        <v>7</v>
      </c>
      <c r="G49" s="713"/>
      <c r="H49" s="713"/>
      <c r="I49" s="713"/>
      <c r="J49" s="713"/>
      <c r="K49" s="713"/>
      <c r="L49" s="713"/>
      <c r="M49" s="713"/>
      <c r="N49" s="713"/>
      <c r="O49" s="713"/>
      <c r="P49" s="713"/>
      <c r="Q49" s="713"/>
      <c r="R49" s="713"/>
      <c r="S49" s="713"/>
      <c r="T49" s="713"/>
      <c r="U49" s="713"/>
      <c r="V49" s="713"/>
      <c r="W49" s="713"/>
      <c r="X49" s="713"/>
      <c r="Y49" s="714"/>
      <c r="Z49" s="169"/>
      <c r="AE49" s="40"/>
      <c r="AF49" s="40"/>
      <c r="AG49" s="712" t="s">
        <v>7</v>
      </c>
      <c r="AH49" s="713"/>
      <c r="AI49" s="713"/>
      <c r="AJ49" s="713"/>
      <c r="AK49" s="713"/>
      <c r="AL49" s="713"/>
      <c r="AM49" s="713"/>
      <c r="AN49" s="713"/>
      <c r="AO49" s="713"/>
      <c r="AP49" s="713"/>
      <c r="AQ49" s="713"/>
      <c r="AR49" s="713"/>
      <c r="AS49" s="713"/>
      <c r="AT49" s="713"/>
      <c r="AU49" s="713"/>
      <c r="AV49" s="713"/>
      <c r="AW49" s="713"/>
      <c r="AX49" s="713"/>
      <c r="AY49" s="713"/>
      <c r="AZ49" s="714"/>
      <c r="BA49" s="41"/>
      <c r="BB49" s="41"/>
      <c r="BC49" s="41"/>
      <c r="BD49" s="41"/>
      <c r="BE49" s="41"/>
      <c r="BF49" s="41"/>
      <c r="BG49" s="41"/>
      <c r="BH49" s="41"/>
      <c r="BI49" s="41"/>
      <c r="BJ49" s="41"/>
      <c r="BK49" s="41"/>
    </row>
    <row r="50" spans="3:63" ht="13.5" customHeight="1" x14ac:dyDescent="0.2">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row>
    <row r="51" spans="3:63" ht="13.5" customHeight="1" x14ac:dyDescent="0.2">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row>
    <row r="52" spans="3:63" ht="13.5" customHeight="1" x14ac:dyDescent="0.2">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row>
    <row r="53" spans="3:63" ht="13.5" customHeight="1" thickBot="1" x14ac:dyDescent="0.25">
      <c r="AF53" s="41"/>
      <c r="AG53" s="41"/>
      <c r="AH53" s="41"/>
      <c r="AI53" s="41"/>
      <c r="AJ53" s="41"/>
      <c r="AK53" s="41"/>
      <c r="AL53" s="41"/>
      <c r="AM53" s="41"/>
      <c r="AN53" s="41"/>
      <c r="AO53" s="41"/>
      <c r="AP53" s="41"/>
      <c r="AQ53" s="41"/>
      <c r="AR53" s="41"/>
      <c r="AS53" s="41"/>
      <c r="AT53" s="41"/>
      <c r="AU53" s="41"/>
      <c r="AV53" s="41"/>
      <c r="AW53" s="41"/>
      <c r="AX53" s="41"/>
      <c r="AY53" s="41"/>
      <c r="AZ53" s="41"/>
      <c r="BA53" s="41"/>
      <c r="BC53" s="41"/>
      <c r="BD53" s="41"/>
      <c r="BG53" s="41"/>
      <c r="BH53" s="41"/>
      <c r="BI53" s="41"/>
      <c r="BJ53" s="41"/>
      <c r="BK53" s="41"/>
    </row>
    <row r="54" spans="3:63" ht="39.950000000000003" customHeight="1" thickBot="1" x14ac:dyDescent="0.25">
      <c r="C54" s="732" t="s">
        <v>185</v>
      </c>
      <c r="D54" s="733"/>
      <c r="E54" s="733"/>
      <c r="F54" s="733"/>
      <c r="G54" s="734"/>
      <c r="H54" s="730" t="s">
        <v>186</v>
      </c>
      <c r="I54" s="731"/>
      <c r="AF54" s="41"/>
      <c r="AG54" s="732" t="s">
        <v>185</v>
      </c>
      <c r="AH54" s="733"/>
      <c r="AI54" s="733"/>
      <c r="AJ54" s="733"/>
      <c r="AK54" s="734"/>
      <c r="AL54" s="730" t="s">
        <v>186</v>
      </c>
      <c r="AM54" s="731"/>
      <c r="AN54" s="41"/>
      <c r="AO54" s="41"/>
      <c r="AP54" s="41"/>
      <c r="AQ54" s="41"/>
      <c r="AR54" s="41"/>
      <c r="AS54" s="512" t="s">
        <v>185</v>
      </c>
      <c r="AT54" s="510" t="s">
        <v>186</v>
      </c>
      <c r="AU54" s="41"/>
      <c r="AV54" s="41"/>
      <c r="AW54" s="41"/>
      <c r="AX54" s="41"/>
      <c r="AY54" s="41"/>
      <c r="AZ54" s="41"/>
      <c r="BA54" s="41"/>
      <c r="BB54" s="41"/>
      <c r="BC54" s="41"/>
      <c r="BD54" s="41"/>
      <c r="BG54" s="41"/>
      <c r="BH54" s="41"/>
      <c r="BI54" s="41"/>
      <c r="BJ54" s="41"/>
      <c r="BK54" s="41"/>
    </row>
    <row r="55" spans="3:63" ht="39.950000000000003" customHeight="1" thickBot="1" x14ac:dyDescent="0.25">
      <c r="C55" s="749" t="s">
        <v>569</v>
      </c>
      <c r="D55" s="750"/>
      <c r="E55" s="750"/>
      <c r="F55" s="750"/>
      <c r="G55" s="750"/>
      <c r="H55" s="758">
        <v>23</v>
      </c>
      <c r="I55" s="759"/>
      <c r="X55" s="41" t="s">
        <v>569</v>
      </c>
      <c r="Y55" s="41">
        <v>23</v>
      </c>
      <c r="AF55" s="41"/>
      <c r="AG55" s="749" t="s">
        <v>569</v>
      </c>
      <c r="AH55" s="750"/>
      <c r="AI55" s="750"/>
      <c r="AJ55" s="750"/>
      <c r="AK55" s="750"/>
      <c r="AL55" s="751">
        <v>5</v>
      </c>
      <c r="AM55" s="752"/>
      <c r="AN55" s="41"/>
      <c r="AO55" s="41"/>
      <c r="AP55" s="41"/>
      <c r="AQ55" s="41"/>
      <c r="AR55" s="41"/>
      <c r="AS55" s="513" t="s">
        <v>569</v>
      </c>
      <c r="AT55" s="514">
        <v>5</v>
      </c>
      <c r="AU55" s="41"/>
      <c r="AV55" s="41"/>
      <c r="AW55" s="41"/>
      <c r="AX55" s="41"/>
      <c r="AY55" s="41"/>
      <c r="AZ55" s="41"/>
      <c r="BA55" s="41"/>
      <c r="BB55" s="41"/>
      <c r="BC55" s="41"/>
      <c r="BD55" s="41"/>
      <c r="BG55" s="41"/>
      <c r="BH55" s="41"/>
      <c r="BI55" s="41"/>
      <c r="BJ55" s="41"/>
      <c r="BK55" s="41"/>
    </row>
    <row r="56" spans="3:63" ht="39.950000000000003" customHeight="1" thickBot="1" x14ac:dyDescent="0.25">
      <c r="C56" s="753" t="s">
        <v>568</v>
      </c>
      <c r="D56" s="754"/>
      <c r="E56" s="755"/>
      <c r="F56" s="755"/>
      <c r="G56" s="756"/>
      <c r="H56" s="760">
        <v>19</v>
      </c>
      <c r="I56" s="761"/>
      <c r="O56" s="743"/>
      <c r="P56" s="743"/>
      <c r="X56" s="41" t="s">
        <v>568</v>
      </c>
      <c r="Y56" s="41">
        <v>19</v>
      </c>
      <c r="AA56" s="41" t="s">
        <v>629</v>
      </c>
      <c r="AF56" s="41"/>
      <c r="AG56" s="753" t="s">
        <v>568</v>
      </c>
      <c r="AH56" s="754"/>
      <c r="AI56" s="755"/>
      <c r="AJ56" s="755"/>
      <c r="AK56" s="756"/>
      <c r="AL56" s="753">
        <v>11</v>
      </c>
      <c r="AM56" s="757"/>
      <c r="AN56" s="41"/>
      <c r="AO56" s="41"/>
      <c r="AP56" s="41"/>
      <c r="AQ56" s="41"/>
      <c r="AR56" s="41"/>
      <c r="AS56" s="515" t="s">
        <v>568</v>
      </c>
      <c r="AT56" s="515">
        <v>11</v>
      </c>
      <c r="AU56" s="41"/>
      <c r="AV56" s="41"/>
      <c r="AW56" s="41"/>
      <c r="AX56" s="41"/>
      <c r="AY56" s="41"/>
      <c r="AZ56" s="41"/>
      <c r="BA56" s="41"/>
      <c r="BB56" s="41"/>
      <c r="BC56" s="41"/>
      <c r="BD56" s="41"/>
      <c r="BG56" s="41"/>
      <c r="BH56" s="41"/>
      <c r="BI56" s="41"/>
      <c r="BJ56" s="41"/>
      <c r="BK56" s="41"/>
    </row>
    <row r="57" spans="3:63" ht="39.950000000000003" customHeight="1" thickBot="1" x14ac:dyDescent="0.25">
      <c r="C57" s="736" t="s">
        <v>566</v>
      </c>
      <c r="D57" s="737"/>
      <c r="E57" s="738"/>
      <c r="F57" s="738"/>
      <c r="G57" s="739"/>
      <c r="H57" s="744">
        <v>5</v>
      </c>
      <c r="I57" s="745"/>
      <c r="X57" s="41" t="s">
        <v>566</v>
      </c>
      <c r="Y57" s="41">
        <v>5</v>
      </c>
      <c r="AF57" s="41"/>
      <c r="AG57" s="736" t="s">
        <v>566</v>
      </c>
      <c r="AH57" s="737"/>
      <c r="AI57" s="738"/>
      <c r="AJ57" s="738"/>
      <c r="AK57" s="739"/>
      <c r="AL57" s="744">
        <v>11</v>
      </c>
      <c r="AM57" s="745"/>
      <c r="AN57" s="41"/>
      <c r="AO57" s="41"/>
      <c r="AP57" s="41"/>
      <c r="AQ57" s="41"/>
      <c r="AR57" s="41"/>
      <c r="AS57" s="507" t="s">
        <v>566</v>
      </c>
      <c r="AT57" s="509">
        <v>11</v>
      </c>
      <c r="AU57" s="41"/>
      <c r="AV57" s="41"/>
      <c r="AW57" s="41"/>
      <c r="AX57" s="41"/>
      <c r="AY57" s="41"/>
      <c r="AZ57" s="41"/>
      <c r="BA57" s="41"/>
      <c r="BB57" s="41"/>
      <c r="BC57" s="41"/>
      <c r="BD57" s="41"/>
      <c r="BG57" s="41"/>
      <c r="BH57" s="41"/>
      <c r="BI57" s="41"/>
      <c r="BJ57" s="41"/>
      <c r="BK57" s="41"/>
    </row>
    <row r="58" spans="3:63" ht="39.950000000000003" customHeight="1" thickBot="1" x14ac:dyDescent="0.25">
      <c r="C58" s="740" t="s">
        <v>567</v>
      </c>
      <c r="D58" s="741"/>
      <c r="E58" s="741"/>
      <c r="F58" s="741"/>
      <c r="G58" s="742"/>
      <c r="H58" s="740">
        <v>7</v>
      </c>
      <c r="I58" s="742"/>
      <c r="X58" s="41" t="s">
        <v>567</v>
      </c>
      <c r="Y58" s="41">
        <v>7</v>
      </c>
      <c r="AF58" s="41"/>
      <c r="AG58" s="740" t="s">
        <v>567</v>
      </c>
      <c r="AH58" s="741"/>
      <c r="AI58" s="741"/>
      <c r="AJ58" s="741"/>
      <c r="AK58" s="742"/>
      <c r="AL58" s="740">
        <v>20</v>
      </c>
      <c r="AM58" s="742"/>
      <c r="AN58" s="41"/>
      <c r="AO58" s="41"/>
      <c r="AP58" s="41"/>
      <c r="AQ58" s="41"/>
      <c r="AR58" s="41"/>
      <c r="AS58" s="508" t="s">
        <v>567</v>
      </c>
      <c r="AT58" s="508">
        <v>20</v>
      </c>
      <c r="AU58" s="41"/>
      <c r="AV58" s="41"/>
      <c r="AW58" s="41"/>
      <c r="AX58" s="41"/>
      <c r="AY58" s="41"/>
      <c r="AZ58" s="41"/>
      <c r="BA58" s="41"/>
      <c r="BB58" s="41"/>
      <c r="BC58" s="41"/>
      <c r="BD58" s="41"/>
      <c r="BG58" s="41"/>
      <c r="BH58" s="41"/>
      <c r="BI58" s="41"/>
      <c r="BJ58" s="41"/>
      <c r="BK58" s="41"/>
    </row>
    <row r="59" spans="3:63" ht="39.950000000000003" customHeight="1" thickBot="1" x14ac:dyDescent="0.25">
      <c r="C59" s="746" t="s">
        <v>204</v>
      </c>
      <c r="D59" s="747"/>
      <c r="E59" s="747"/>
      <c r="F59" s="747"/>
      <c r="G59" s="748"/>
      <c r="H59" s="730">
        <f>SUM(H55:H58)</f>
        <v>54</v>
      </c>
      <c r="I59" s="731"/>
      <c r="AF59" s="41"/>
      <c r="AG59" s="746" t="s">
        <v>204</v>
      </c>
      <c r="AH59" s="747"/>
      <c r="AI59" s="747"/>
      <c r="AJ59" s="747"/>
      <c r="AK59" s="748"/>
      <c r="AL59" s="730">
        <f>SUM(AL55:AL58)</f>
        <v>47</v>
      </c>
      <c r="AM59" s="731"/>
      <c r="AN59" s="41"/>
      <c r="AO59" s="41"/>
      <c r="AP59" s="41"/>
      <c r="AQ59" s="41"/>
      <c r="AR59" s="41"/>
      <c r="AS59" s="511" t="s">
        <v>204</v>
      </c>
      <c r="AT59" s="510">
        <f>SUM(AT55:AT58)</f>
        <v>47</v>
      </c>
      <c r="AU59" s="41"/>
      <c r="AV59" s="41"/>
      <c r="AW59" s="41"/>
      <c r="AX59" s="41"/>
      <c r="AY59" s="41"/>
      <c r="AZ59" s="41"/>
      <c r="BA59" s="41"/>
      <c r="BB59" s="41"/>
      <c r="BC59" s="41"/>
      <c r="BD59" s="41"/>
      <c r="BE59" s="41"/>
      <c r="BF59" s="41"/>
      <c r="BG59" s="41"/>
      <c r="BH59" s="41"/>
      <c r="BI59" s="41"/>
      <c r="BJ59" s="41"/>
      <c r="BK59" s="41"/>
    </row>
    <row r="60" spans="3:63" ht="51.95" customHeight="1" x14ac:dyDescent="0.2">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row>
    <row r="61" spans="3:63" ht="13.5" customHeight="1" x14ac:dyDescent="0.2">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row>
    <row r="62" spans="3:63" ht="13.5" customHeight="1" x14ac:dyDescent="0.2">
      <c r="C62" s="42"/>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row>
    <row r="63" spans="3:63" ht="13.5" customHeight="1" x14ac:dyDescent="0.2">
      <c r="C63" s="42"/>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row>
    <row r="64" spans="3:63" ht="13.5" customHeight="1" x14ac:dyDescent="0.2">
      <c r="C64" s="42"/>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row>
    <row r="65" spans="3:63" ht="13.5" customHeight="1" x14ac:dyDescent="0.2">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row>
    <row r="66" spans="3:63" ht="13.5" customHeight="1" x14ac:dyDescent="0.2">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row>
    <row r="67" spans="3:63" ht="73.5" customHeight="1" x14ac:dyDescent="0.3">
      <c r="C67" s="764" t="s">
        <v>206</v>
      </c>
      <c r="D67" s="764"/>
      <c r="E67" s="277" t="s">
        <v>41</v>
      </c>
      <c r="F67" s="764" t="s">
        <v>189</v>
      </c>
      <c r="G67" s="764"/>
      <c r="H67" s="763" t="s">
        <v>192</v>
      </c>
      <c r="I67" s="763"/>
      <c r="J67" s="763"/>
      <c r="K67" s="763"/>
      <c r="L67" s="764" t="s">
        <v>193</v>
      </c>
      <c r="M67" s="764"/>
      <c r="N67" s="764"/>
      <c r="O67" s="765" t="s">
        <v>194</v>
      </c>
      <c r="P67" s="765"/>
      <c r="Q67" s="765"/>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row>
    <row r="68" spans="3:63" ht="35.1" customHeight="1" x14ac:dyDescent="0.2">
      <c r="C68" s="762">
        <v>1</v>
      </c>
      <c r="D68" s="762"/>
      <c r="E68" s="281" t="s">
        <v>11</v>
      </c>
      <c r="F68" s="770">
        <v>0</v>
      </c>
      <c r="G68" s="770"/>
      <c r="H68" s="762"/>
      <c r="I68" s="762"/>
      <c r="J68" s="762"/>
      <c r="K68" s="762"/>
      <c r="L68" s="766"/>
      <c r="M68" s="766"/>
      <c r="N68" s="766"/>
      <c r="O68" s="762"/>
      <c r="P68" s="762"/>
      <c r="Q68" s="762"/>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row>
    <row r="69" spans="3:63" ht="35.1" customHeight="1" x14ac:dyDescent="0.2">
      <c r="C69" s="762">
        <v>2</v>
      </c>
      <c r="D69" s="762"/>
      <c r="E69" s="282" t="s">
        <v>208</v>
      </c>
      <c r="F69" s="770">
        <v>0</v>
      </c>
      <c r="G69" s="770"/>
      <c r="H69" s="762"/>
      <c r="I69" s="762"/>
      <c r="J69" s="762"/>
      <c r="K69" s="762"/>
      <c r="L69" s="766"/>
      <c r="M69" s="766"/>
      <c r="N69" s="766"/>
      <c r="O69" s="762"/>
      <c r="P69" s="762"/>
      <c r="Q69" s="762"/>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row>
    <row r="70" spans="3:63" ht="35.1" customHeight="1" x14ac:dyDescent="0.2">
      <c r="C70" s="762">
        <v>3</v>
      </c>
      <c r="D70" s="762"/>
      <c r="E70" s="283" t="s">
        <v>13</v>
      </c>
      <c r="F70" s="770">
        <v>0</v>
      </c>
      <c r="G70" s="770"/>
      <c r="H70" s="762"/>
      <c r="I70" s="762"/>
      <c r="J70" s="762"/>
      <c r="K70" s="762"/>
      <c r="L70" s="766"/>
      <c r="M70" s="766"/>
      <c r="N70" s="766"/>
      <c r="O70" s="762"/>
      <c r="P70" s="762"/>
      <c r="Q70" s="762"/>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row>
    <row r="71" spans="3:63" ht="35.1" customHeight="1" x14ac:dyDescent="0.2">
      <c r="C71" s="762">
        <v>4</v>
      </c>
      <c r="D71" s="762"/>
      <c r="E71" s="268" t="s">
        <v>16</v>
      </c>
      <c r="F71" s="770">
        <v>0</v>
      </c>
      <c r="G71" s="770"/>
      <c r="H71" s="762"/>
      <c r="I71" s="762"/>
      <c r="J71" s="762"/>
      <c r="K71" s="762"/>
      <c r="L71" s="766"/>
      <c r="M71" s="766"/>
      <c r="N71" s="766"/>
      <c r="O71" s="762"/>
      <c r="P71" s="762"/>
      <c r="Q71" s="762"/>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row>
    <row r="72" spans="3:63" ht="35.1" customHeight="1" x14ac:dyDescent="0.2">
      <c r="C72" s="762">
        <v>5</v>
      </c>
      <c r="D72" s="762"/>
      <c r="E72" s="283" t="s">
        <v>18</v>
      </c>
      <c r="F72" s="770">
        <v>0</v>
      </c>
      <c r="G72" s="770"/>
      <c r="H72" s="762"/>
      <c r="I72" s="762"/>
      <c r="J72" s="762"/>
      <c r="K72" s="762"/>
      <c r="L72" s="766"/>
      <c r="M72" s="766"/>
      <c r="N72" s="766"/>
      <c r="O72" s="762"/>
      <c r="P72" s="762"/>
      <c r="Q72" s="762"/>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row>
    <row r="73" spans="3:63" ht="35.1" customHeight="1" x14ac:dyDescent="0.2">
      <c r="C73" s="762">
        <v>6</v>
      </c>
      <c r="D73" s="762"/>
      <c r="E73" s="284" t="s">
        <v>19</v>
      </c>
      <c r="F73" s="770">
        <v>0</v>
      </c>
      <c r="G73" s="770"/>
      <c r="H73" s="762"/>
      <c r="I73" s="762"/>
      <c r="J73" s="762"/>
      <c r="K73" s="762"/>
      <c r="L73" s="766"/>
      <c r="M73" s="766"/>
      <c r="N73" s="766"/>
      <c r="O73" s="762"/>
      <c r="P73" s="762"/>
      <c r="Q73" s="762"/>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row>
    <row r="74" spans="3:63" ht="35.1" customHeight="1" x14ac:dyDescent="0.2">
      <c r="C74" s="762">
        <v>7</v>
      </c>
      <c r="D74" s="762"/>
      <c r="E74" s="284" t="s">
        <v>209</v>
      </c>
      <c r="F74" s="770">
        <v>0</v>
      </c>
      <c r="G74" s="770"/>
      <c r="H74" s="762"/>
      <c r="I74" s="762"/>
      <c r="J74" s="762"/>
      <c r="K74" s="762"/>
      <c r="L74" s="766"/>
      <c r="M74" s="766"/>
      <c r="N74" s="766"/>
      <c r="O74" s="762"/>
      <c r="P74" s="762"/>
      <c r="Q74" s="762"/>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row>
    <row r="75" spans="3:63" ht="35.1" customHeight="1" x14ac:dyDescent="0.2">
      <c r="C75" s="762">
        <v>8</v>
      </c>
      <c r="D75" s="762"/>
      <c r="E75" s="284" t="s">
        <v>23</v>
      </c>
      <c r="F75" s="770">
        <v>0</v>
      </c>
      <c r="G75" s="770"/>
      <c r="H75" s="762"/>
      <c r="I75" s="762"/>
      <c r="J75" s="762"/>
      <c r="K75" s="762"/>
      <c r="L75" s="766"/>
      <c r="M75" s="766"/>
      <c r="N75" s="766"/>
      <c r="O75" s="762"/>
      <c r="P75" s="762"/>
      <c r="Q75" s="762"/>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row>
    <row r="76" spans="3:63" ht="35.1" customHeight="1" x14ac:dyDescent="0.2">
      <c r="C76" s="762">
        <v>9</v>
      </c>
      <c r="D76" s="762"/>
      <c r="E76" s="284" t="s">
        <v>24</v>
      </c>
      <c r="F76" s="770">
        <v>0</v>
      </c>
      <c r="G76" s="770"/>
      <c r="H76" s="762"/>
      <c r="I76" s="762"/>
      <c r="J76" s="762"/>
      <c r="K76" s="762"/>
      <c r="L76" s="766"/>
      <c r="M76" s="766"/>
      <c r="N76" s="766"/>
      <c r="O76" s="762"/>
      <c r="P76" s="762"/>
      <c r="Q76" s="762"/>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row>
    <row r="77" spans="3:63" ht="35.1" customHeight="1" x14ac:dyDescent="0.2">
      <c r="C77" s="762">
        <v>10</v>
      </c>
      <c r="D77" s="762"/>
      <c r="E77" s="285" t="s">
        <v>26</v>
      </c>
      <c r="F77" s="770">
        <v>0</v>
      </c>
      <c r="G77" s="770"/>
      <c r="H77" s="762"/>
      <c r="I77" s="762"/>
      <c r="J77" s="762"/>
      <c r="K77" s="762"/>
      <c r="L77" s="766"/>
      <c r="M77" s="766"/>
      <c r="N77" s="766"/>
      <c r="O77" s="762"/>
      <c r="P77" s="762"/>
      <c r="Q77" s="762"/>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row>
    <row r="78" spans="3:63" ht="35.1" customHeight="1" x14ac:dyDescent="0.2">
      <c r="C78" s="762">
        <v>11</v>
      </c>
      <c r="D78" s="762"/>
      <c r="E78" s="285" t="s">
        <v>25</v>
      </c>
      <c r="F78" s="770">
        <v>0</v>
      </c>
      <c r="G78" s="770"/>
      <c r="H78" s="762"/>
      <c r="I78" s="762"/>
      <c r="J78" s="762"/>
      <c r="K78" s="762"/>
      <c r="L78" s="766"/>
      <c r="M78" s="766"/>
      <c r="N78" s="766"/>
      <c r="O78" s="762"/>
      <c r="P78" s="762"/>
      <c r="Q78" s="762"/>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row>
    <row r="79" spans="3:63" ht="35.1" customHeight="1" x14ac:dyDescent="0.2">
      <c r="C79" s="777" t="s">
        <v>570</v>
      </c>
      <c r="D79" s="778"/>
      <c r="E79" s="779"/>
      <c r="F79" s="770">
        <f>SUM(F68:F78)</f>
        <v>0</v>
      </c>
      <c r="G79" s="770"/>
      <c r="H79" s="762"/>
      <c r="I79" s="762"/>
      <c r="J79" s="762"/>
      <c r="K79" s="762"/>
      <c r="L79" s="766"/>
      <c r="M79" s="766"/>
      <c r="N79" s="766"/>
      <c r="O79" s="762"/>
      <c r="P79" s="762"/>
      <c r="Q79" s="762"/>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row>
    <row r="80" spans="3:63" ht="35.1" customHeight="1" thickBot="1" x14ac:dyDescent="0.25">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row>
    <row r="81" spans="5:14" ht="35.1" customHeight="1" thickBot="1" x14ac:dyDescent="0.25">
      <c r="E81" s="780" t="s">
        <v>34</v>
      </c>
      <c r="F81" s="767"/>
      <c r="G81" s="767"/>
      <c r="H81" s="767" t="s">
        <v>189</v>
      </c>
      <c r="I81" s="767"/>
      <c r="J81" s="278" t="s">
        <v>195</v>
      </c>
      <c r="K81" s="278" t="s">
        <v>196</v>
      </c>
      <c r="L81" s="767" t="s">
        <v>197</v>
      </c>
      <c r="M81" s="767"/>
      <c r="N81" s="771"/>
    </row>
    <row r="82" spans="5:14" ht="35.1" customHeight="1" x14ac:dyDescent="0.3">
      <c r="E82" s="781" t="s">
        <v>198</v>
      </c>
      <c r="F82" s="781"/>
      <c r="G82" s="781"/>
      <c r="H82" s="768"/>
      <c r="I82" s="768"/>
      <c r="J82" s="279"/>
      <c r="K82" s="279"/>
      <c r="L82" s="772"/>
      <c r="M82" s="772"/>
      <c r="N82" s="772"/>
    </row>
    <row r="83" spans="5:14" ht="35.1" customHeight="1" x14ac:dyDescent="0.3">
      <c r="E83" s="762" t="s">
        <v>572</v>
      </c>
      <c r="F83" s="762"/>
      <c r="G83" s="762"/>
      <c r="H83" s="769"/>
      <c r="I83" s="769"/>
      <c r="J83" s="280"/>
      <c r="K83" s="280"/>
      <c r="L83" s="773"/>
      <c r="M83" s="773"/>
      <c r="N83" s="773"/>
    </row>
    <row r="84" spans="5:14" ht="35.1" customHeight="1" x14ac:dyDescent="0.3">
      <c r="E84" s="774" t="s">
        <v>570</v>
      </c>
      <c r="F84" s="775"/>
      <c r="G84" s="776"/>
      <c r="H84" s="719"/>
      <c r="I84" s="719"/>
      <c r="J84" s="268"/>
      <c r="K84" s="268"/>
      <c r="L84" s="773"/>
      <c r="M84" s="773"/>
      <c r="N84" s="773"/>
    </row>
    <row r="85" spans="5:14" ht="35.1" customHeight="1" x14ac:dyDescent="0.2"/>
    <row r="86" spans="5:14" ht="35.1" customHeight="1" x14ac:dyDescent="0.2"/>
    <row r="87" spans="5:14" ht="35.1" customHeight="1" x14ac:dyDescent="0.2"/>
    <row r="88" spans="5:14" ht="35.1" customHeight="1" x14ac:dyDescent="0.2"/>
  </sheetData>
  <mergeCells count="202">
    <mergeCell ref="H84:I84"/>
    <mergeCell ref="L81:N81"/>
    <mergeCell ref="L82:N82"/>
    <mergeCell ref="L83:N83"/>
    <mergeCell ref="L84:N84"/>
    <mergeCell ref="E84:G84"/>
    <mergeCell ref="F76:G76"/>
    <mergeCell ref="F77:G77"/>
    <mergeCell ref="F78:G78"/>
    <mergeCell ref="F79:G79"/>
    <mergeCell ref="C79:E79"/>
    <mergeCell ref="E83:G83"/>
    <mergeCell ref="H78:K78"/>
    <mergeCell ref="L77:N77"/>
    <mergeCell ref="L78:N78"/>
    <mergeCell ref="C76:D76"/>
    <mergeCell ref="C77:D77"/>
    <mergeCell ref="C78:D78"/>
    <mergeCell ref="E81:G81"/>
    <mergeCell ref="E82:G82"/>
    <mergeCell ref="H79:K79"/>
    <mergeCell ref="F67:G67"/>
    <mergeCell ref="F68:G68"/>
    <mergeCell ref="L79:N79"/>
    <mergeCell ref="H73:K73"/>
    <mergeCell ref="L71:N71"/>
    <mergeCell ref="L72:N72"/>
    <mergeCell ref="L73:N73"/>
    <mergeCell ref="C67:D67"/>
    <mergeCell ref="C68:D68"/>
    <mergeCell ref="C69:D69"/>
    <mergeCell ref="C70:D70"/>
    <mergeCell ref="C71:D71"/>
    <mergeCell ref="C72:D72"/>
    <mergeCell ref="C73:D73"/>
    <mergeCell ref="C74:D74"/>
    <mergeCell ref="C75:D75"/>
    <mergeCell ref="F69:G69"/>
    <mergeCell ref="F70:G70"/>
    <mergeCell ref="F71:G71"/>
    <mergeCell ref="F72:G72"/>
    <mergeCell ref="F73:G73"/>
    <mergeCell ref="F74:G74"/>
    <mergeCell ref="F75:G75"/>
    <mergeCell ref="O79:Q79"/>
    <mergeCell ref="H81:I81"/>
    <mergeCell ref="H82:I82"/>
    <mergeCell ref="H83:I83"/>
    <mergeCell ref="H77:K77"/>
    <mergeCell ref="O77:Q77"/>
    <mergeCell ref="O78:Q78"/>
    <mergeCell ref="H74:K74"/>
    <mergeCell ref="H75:K75"/>
    <mergeCell ref="H76:K76"/>
    <mergeCell ref="L74:N74"/>
    <mergeCell ref="L75:N75"/>
    <mergeCell ref="L76:N76"/>
    <mergeCell ref="O74:Q74"/>
    <mergeCell ref="O75:Q75"/>
    <mergeCell ref="O76:Q76"/>
    <mergeCell ref="O71:Q71"/>
    <mergeCell ref="O72:Q72"/>
    <mergeCell ref="O73:Q73"/>
    <mergeCell ref="H67:K67"/>
    <mergeCell ref="L67:N67"/>
    <mergeCell ref="O67:Q67"/>
    <mergeCell ref="H68:K68"/>
    <mergeCell ref="H69:K69"/>
    <mergeCell ref="H70:K70"/>
    <mergeCell ref="L68:N68"/>
    <mergeCell ref="L69:N69"/>
    <mergeCell ref="L70:N70"/>
    <mergeCell ref="O68:Q68"/>
    <mergeCell ref="O69:Q69"/>
    <mergeCell ref="O70:Q70"/>
    <mergeCell ref="H71:K71"/>
    <mergeCell ref="H72:K72"/>
    <mergeCell ref="C57:G57"/>
    <mergeCell ref="C58:G58"/>
    <mergeCell ref="O56:P56"/>
    <mergeCell ref="H57:I57"/>
    <mergeCell ref="H59:I59"/>
    <mergeCell ref="C59:G59"/>
    <mergeCell ref="AG54:AK54"/>
    <mergeCell ref="AL54:AM54"/>
    <mergeCell ref="AG55:AK55"/>
    <mergeCell ref="AL55:AM55"/>
    <mergeCell ref="AG56:AK56"/>
    <mergeCell ref="AL56:AM56"/>
    <mergeCell ref="H55:I55"/>
    <mergeCell ref="H56:I56"/>
    <mergeCell ref="H58:I58"/>
    <mergeCell ref="C55:G55"/>
    <mergeCell ref="C56:G56"/>
    <mergeCell ref="AG57:AK57"/>
    <mergeCell ref="AL57:AM57"/>
    <mergeCell ref="AG58:AK58"/>
    <mergeCell ref="AL58:AM58"/>
    <mergeCell ref="AG59:AK59"/>
    <mergeCell ref="AL59:AM59"/>
    <mergeCell ref="AG48:AJ48"/>
    <mergeCell ref="AK48:AN48"/>
    <mergeCell ref="AO48:AR48"/>
    <mergeCell ref="AS48:AV48"/>
    <mergeCell ref="AW48:AZ48"/>
    <mergeCell ref="AG49:AZ49"/>
    <mergeCell ref="AE40:AE46"/>
    <mergeCell ref="AF40:AF46"/>
    <mergeCell ref="AG40:AJ40"/>
    <mergeCell ref="AK40:AN40"/>
    <mergeCell ref="AO40:AR40"/>
    <mergeCell ref="AS40:AV40"/>
    <mergeCell ref="AW40:AZ40"/>
    <mergeCell ref="AG47:AJ47"/>
    <mergeCell ref="AK47:AN47"/>
    <mergeCell ref="AO47:AR47"/>
    <mergeCell ref="AS47:AV47"/>
    <mergeCell ref="AW47:AZ47"/>
    <mergeCell ref="AE24:AE31"/>
    <mergeCell ref="AF24:AF31"/>
    <mergeCell ref="AG24:AJ24"/>
    <mergeCell ref="AK24:AN24"/>
    <mergeCell ref="AO24:AR24"/>
    <mergeCell ref="AS24:AV24"/>
    <mergeCell ref="AW24:AZ24"/>
    <mergeCell ref="AW31:AZ31"/>
    <mergeCell ref="AE32:AE39"/>
    <mergeCell ref="AF32:AF39"/>
    <mergeCell ref="AG32:AJ32"/>
    <mergeCell ref="AK32:AN32"/>
    <mergeCell ref="AO32:AR32"/>
    <mergeCell ref="AS32:AV32"/>
    <mergeCell ref="AW32:AZ32"/>
    <mergeCell ref="AW38:AZ38"/>
    <mergeCell ref="AS7:AV7"/>
    <mergeCell ref="AW7:AZ7"/>
    <mergeCell ref="AE15:AE23"/>
    <mergeCell ref="AF15:AF23"/>
    <mergeCell ref="AG15:AJ15"/>
    <mergeCell ref="AK15:AN15"/>
    <mergeCell ref="AO15:AR15"/>
    <mergeCell ref="AS15:AV15"/>
    <mergeCell ref="AW15:AZ15"/>
    <mergeCell ref="R40:U40"/>
    <mergeCell ref="N24:Q24"/>
    <mergeCell ref="N40:Q40"/>
    <mergeCell ref="J24:M24"/>
    <mergeCell ref="J40:M40"/>
    <mergeCell ref="F24:I24"/>
    <mergeCell ref="V24:Y24"/>
    <mergeCell ref="V31:Y31"/>
    <mergeCell ref="V38:Y38"/>
    <mergeCell ref="R32:U32"/>
    <mergeCell ref="V32:Y32"/>
    <mergeCell ref="R24:U24"/>
    <mergeCell ref="F40:I40"/>
    <mergeCell ref="F48:I48"/>
    <mergeCell ref="J48:M48"/>
    <mergeCell ref="N48:Q48"/>
    <mergeCell ref="R47:U47"/>
    <mergeCell ref="R48:U48"/>
    <mergeCell ref="V47:Y47"/>
    <mergeCell ref="V48:Y48"/>
    <mergeCell ref="F49:Y49"/>
    <mergeCell ref="H54:I54"/>
    <mergeCell ref="F47:I47"/>
    <mergeCell ref="J47:M47"/>
    <mergeCell ref="N47:Q47"/>
    <mergeCell ref="C54:G54"/>
    <mergeCell ref="D40:D46"/>
    <mergeCell ref="E40:E46"/>
    <mergeCell ref="D32:D39"/>
    <mergeCell ref="E32:E39"/>
    <mergeCell ref="D24:D31"/>
    <mergeCell ref="D15:D23"/>
    <mergeCell ref="D7:D14"/>
    <mergeCell ref="E24:E31"/>
    <mergeCell ref="E7:E14"/>
    <mergeCell ref="C6:Y6"/>
    <mergeCell ref="R7:U7"/>
    <mergeCell ref="V7:Y7"/>
    <mergeCell ref="R15:U15"/>
    <mergeCell ref="V15:Y15"/>
    <mergeCell ref="V40:Y40"/>
    <mergeCell ref="AD6:AZ6"/>
    <mergeCell ref="AD7:AD46"/>
    <mergeCell ref="AE7:AE14"/>
    <mergeCell ref="AF7:AF14"/>
    <mergeCell ref="AG7:AJ7"/>
    <mergeCell ref="AK7:AN7"/>
    <mergeCell ref="AO7:AR7"/>
    <mergeCell ref="F7:I7"/>
    <mergeCell ref="J7:M7"/>
    <mergeCell ref="N7:Q7"/>
    <mergeCell ref="E15:E23"/>
    <mergeCell ref="F15:I15"/>
    <mergeCell ref="J15:M15"/>
    <mergeCell ref="N15:Q15"/>
    <mergeCell ref="F32:I32"/>
    <mergeCell ref="J32:M32"/>
    <mergeCell ref="N32:Q32"/>
    <mergeCell ref="C7:C46"/>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62"/>
  <sheetViews>
    <sheetView topLeftCell="A69" workbookViewId="0">
      <selection activeCell="C28" sqref="C28"/>
    </sheetView>
  </sheetViews>
  <sheetFormatPr baseColWidth="10" defaultRowHeight="12.75" x14ac:dyDescent="0.2"/>
  <cols>
    <col min="1" max="1" width="4.28515625" customWidth="1"/>
    <col min="2" max="2" width="19" style="15" customWidth="1"/>
    <col min="3" max="3" width="57.85546875" style="15" customWidth="1"/>
    <col min="4" max="4" width="21.85546875" style="15" customWidth="1"/>
    <col min="5" max="5" width="14" style="15" bestFit="1" customWidth="1"/>
    <col min="6" max="6" width="29" style="15" bestFit="1" customWidth="1"/>
    <col min="7" max="7" width="39" style="15" customWidth="1"/>
  </cols>
  <sheetData>
    <row r="1" spans="2:7" x14ac:dyDescent="0.2">
      <c r="B1" s="14"/>
      <c r="C1" s="782" t="s">
        <v>40</v>
      </c>
      <c r="D1" s="783"/>
      <c r="E1" s="783"/>
      <c r="F1" s="783"/>
      <c r="G1" s="784"/>
    </row>
    <row r="2" spans="2:7" x14ac:dyDescent="0.2">
      <c r="B2" s="16"/>
      <c r="C2" s="785"/>
      <c r="D2" s="786"/>
      <c r="E2" s="786"/>
      <c r="F2" s="786"/>
      <c r="G2" s="787"/>
    </row>
    <row r="4" spans="2:7" x14ac:dyDescent="0.2">
      <c r="B4" s="788" t="s">
        <v>199</v>
      </c>
      <c r="C4" s="789"/>
      <c r="E4" s="790" t="s">
        <v>571</v>
      </c>
      <c r="F4" s="791"/>
      <c r="G4" s="792"/>
    </row>
    <row r="6" spans="2:7" ht="38.25" x14ac:dyDescent="0.2">
      <c r="B6" s="83" t="s">
        <v>200</v>
      </c>
      <c r="C6" s="83" t="s">
        <v>201</v>
      </c>
      <c r="D6" s="83" t="s">
        <v>42</v>
      </c>
      <c r="E6" s="83" t="s">
        <v>43</v>
      </c>
      <c r="F6" s="83" t="s">
        <v>44</v>
      </c>
      <c r="G6" s="83" t="s">
        <v>45</v>
      </c>
    </row>
    <row r="7" spans="2:7" x14ac:dyDescent="0.2">
      <c r="B7" s="84"/>
      <c r="C7" s="17"/>
      <c r="D7" s="18"/>
      <c r="E7" s="19"/>
      <c r="F7" s="17"/>
      <c r="G7" s="17"/>
    </row>
    <row r="8" spans="2:7" x14ac:dyDescent="0.2">
      <c r="B8" s="17"/>
      <c r="C8" s="17"/>
      <c r="D8" s="18"/>
      <c r="E8" s="19"/>
      <c r="F8" s="17"/>
      <c r="G8" s="84"/>
    </row>
    <row r="9" spans="2:7" x14ac:dyDescent="0.2">
      <c r="B9" s="17"/>
      <c r="C9" s="17"/>
      <c r="D9" s="18"/>
      <c r="E9" s="19"/>
      <c r="F9" s="17"/>
      <c r="G9" s="17"/>
    </row>
    <row r="10" spans="2:7" x14ac:dyDescent="0.2">
      <c r="B10" s="17"/>
      <c r="C10" s="17"/>
      <c r="D10" s="18"/>
      <c r="E10" s="19"/>
      <c r="F10" s="17"/>
      <c r="G10" s="17"/>
    </row>
    <row r="11" spans="2:7" x14ac:dyDescent="0.2">
      <c r="B11" s="17"/>
      <c r="C11" s="17"/>
      <c r="D11" s="18"/>
      <c r="E11" s="19"/>
      <c r="F11" s="17"/>
      <c r="G11" s="17"/>
    </row>
    <row r="12" spans="2:7" x14ac:dyDescent="0.2">
      <c r="B12" s="17"/>
      <c r="C12" s="17"/>
      <c r="D12" s="18"/>
      <c r="E12" s="19"/>
      <c r="F12" s="17"/>
      <c r="G12" s="17"/>
    </row>
    <row r="13" spans="2:7" x14ac:dyDescent="0.2">
      <c r="B13" s="17"/>
      <c r="C13" s="17"/>
      <c r="D13" s="18"/>
      <c r="E13" s="85"/>
      <c r="F13" s="17"/>
      <c r="G13" s="17"/>
    </row>
    <row r="14" spans="2:7" x14ac:dyDescent="0.2">
      <c r="B14" s="85"/>
      <c r="C14" s="89"/>
      <c r="D14" s="88"/>
      <c r="E14" s="19"/>
      <c r="F14" s="84"/>
      <c r="G14" s="84"/>
    </row>
    <row r="15" spans="2:7" x14ac:dyDescent="0.2">
      <c r="B15" s="85"/>
      <c r="C15" s="89"/>
      <c r="D15" s="18"/>
      <c r="E15" s="19"/>
      <c r="F15" s="17"/>
      <c r="G15" s="84"/>
    </row>
    <row r="16" spans="2:7" x14ac:dyDescent="0.2">
      <c r="B16" s="85"/>
      <c r="C16" s="90"/>
      <c r="D16" s="91"/>
      <c r="E16" s="19"/>
      <c r="F16" s="17"/>
      <c r="G16" s="17"/>
    </row>
    <row r="17" spans="2:7" x14ac:dyDescent="0.2">
      <c r="B17" s="85"/>
      <c r="C17" s="89"/>
      <c r="D17" s="92"/>
      <c r="E17" s="86"/>
      <c r="F17" s="84"/>
      <c r="G17" s="84"/>
    </row>
    <row r="18" spans="2:7" x14ac:dyDescent="0.2">
      <c r="B18" s="85"/>
      <c r="C18" s="93"/>
      <c r="D18" s="91"/>
      <c r="E18" s="19"/>
      <c r="F18" s="17"/>
      <c r="G18" s="17"/>
    </row>
    <row r="19" spans="2:7" x14ac:dyDescent="0.2">
      <c r="B19" s="85"/>
      <c r="C19" s="94"/>
      <c r="D19" s="91"/>
      <c r="E19" s="86"/>
      <c r="F19" s="17"/>
      <c r="G19" s="17"/>
    </row>
    <row r="20" spans="2:7" x14ac:dyDescent="0.2">
      <c r="B20" s="85"/>
      <c r="C20" s="95"/>
      <c r="D20" s="91"/>
      <c r="E20" s="19"/>
      <c r="F20" s="17"/>
      <c r="G20" s="17"/>
    </row>
    <row r="21" spans="2:7" x14ac:dyDescent="0.2">
      <c r="B21" s="87"/>
      <c r="C21" s="84"/>
      <c r="D21" s="18"/>
      <c r="E21" s="87"/>
      <c r="F21" s="84"/>
      <c r="G21" s="84"/>
    </row>
    <row r="22" spans="2:7" x14ac:dyDescent="0.2">
      <c r="B22" s="19"/>
      <c r="C22" s="17"/>
      <c r="D22" s="18"/>
      <c r="E22" s="19"/>
      <c r="F22" s="17"/>
      <c r="G22" s="17"/>
    </row>
    <row r="23" spans="2:7" x14ac:dyDescent="0.2">
      <c r="B23" s="19"/>
      <c r="C23" s="17"/>
      <c r="D23" s="18"/>
      <c r="E23" s="19"/>
      <c r="F23" s="17"/>
      <c r="G23" s="17"/>
    </row>
    <row r="24" spans="2:7" x14ac:dyDescent="0.2">
      <c r="B24" s="96"/>
      <c r="C24" s="94"/>
      <c r="D24" s="18"/>
      <c r="E24" s="19"/>
      <c r="F24" s="17"/>
      <c r="G24" s="17"/>
    </row>
    <row r="25" spans="2:7" x14ac:dyDescent="0.2">
      <c r="B25" s="19"/>
      <c r="C25" s="97"/>
      <c r="D25" s="18"/>
      <c r="E25" s="19"/>
      <c r="F25" s="17"/>
      <c r="G25" s="17"/>
    </row>
    <row r="26" spans="2:7" x14ac:dyDescent="0.2">
      <c r="B26" s="19"/>
      <c r="C26" s="17"/>
      <c r="D26" s="18"/>
      <c r="E26" s="19"/>
      <c r="F26" s="17"/>
      <c r="G26" s="17"/>
    </row>
    <row r="27" spans="2:7" x14ac:dyDescent="0.2">
      <c r="B27" s="19"/>
      <c r="C27" s="17"/>
      <c r="D27" s="18"/>
      <c r="E27" s="19"/>
      <c r="F27" s="17"/>
      <c r="G27" s="17"/>
    </row>
    <row r="28" spans="2:7" x14ac:dyDescent="0.2">
      <c r="B28" s="17"/>
      <c r="C28" s="17"/>
      <c r="D28" s="18"/>
      <c r="E28" s="19"/>
      <c r="F28" s="17"/>
      <c r="G28" s="17"/>
    </row>
    <row r="29" spans="2:7" x14ac:dyDescent="0.2">
      <c r="B29" s="17"/>
      <c r="C29" s="17"/>
      <c r="D29" s="18"/>
      <c r="E29" s="19"/>
      <c r="F29" s="17"/>
      <c r="G29" s="17"/>
    </row>
    <row r="30" spans="2:7" x14ac:dyDescent="0.2">
      <c r="B30" s="17"/>
      <c r="C30" s="17"/>
      <c r="D30" s="18"/>
      <c r="E30" s="19"/>
      <c r="F30" s="17"/>
      <c r="G30" s="17"/>
    </row>
    <row r="31" spans="2:7" x14ac:dyDescent="0.2">
      <c r="B31" s="17"/>
      <c r="C31" s="17"/>
      <c r="D31" s="18"/>
      <c r="E31" s="19"/>
      <c r="F31" s="17"/>
      <c r="G31" s="17"/>
    </row>
    <row r="32" spans="2:7" x14ac:dyDescent="0.2">
      <c r="B32" s="17"/>
      <c r="C32" s="17"/>
      <c r="D32" s="18"/>
      <c r="E32" s="19"/>
      <c r="F32" s="17"/>
      <c r="G32" s="17"/>
    </row>
    <row r="33" spans="2:7" x14ac:dyDescent="0.2">
      <c r="B33" s="17"/>
      <c r="C33" s="17"/>
      <c r="D33" s="18"/>
      <c r="E33" s="19"/>
      <c r="F33" s="17"/>
      <c r="G33" s="17"/>
    </row>
    <row r="34" spans="2:7" x14ac:dyDescent="0.2">
      <c r="B34" s="17"/>
      <c r="C34" s="17"/>
      <c r="D34" s="18"/>
      <c r="E34" s="19"/>
      <c r="F34" s="17"/>
      <c r="G34" s="17"/>
    </row>
    <row r="35" spans="2:7" x14ac:dyDescent="0.2">
      <c r="B35" s="17"/>
      <c r="C35" s="17"/>
      <c r="D35" s="18"/>
      <c r="E35" s="19"/>
      <c r="F35" s="17"/>
      <c r="G35" s="17"/>
    </row>
    <row r="36" spans="2:7" x14ac:dyDescent="0.2">
      <c r="B36" s="17"/>
      <c r="C36" s="17"/>
      <c r="D36" s="18"/>
      <c r="E36" s="19"/>
      <c r="F36" s="17"/>
      <c r="G36" s="17"/>
    </row>
    <row r="37" spans="2:7" x14ac:dyDescent="0.2">
      <c r="B37" s="17"/>
      <c r="C37" s="17"/>
      <c r="D37" s="18"/>
      <c r="E37" s="19"/>
      <c r="F37" s="17"/>
      <c r="G37" s="17"/>
    </row>
    <row r="38" spans="2:7" x14ac:dyDescent="0.2">
      <c r="B38" s="17"/>
      <c r="C38" s="17"/>
      <c r="D38" s="18"/>
      <c r="E38" s="19"/>
      <c r="F38" s="17"/>
      <c r="G38" s="17"/>
    </row>
    <row r="39" spans="2:7" x14ac:dyDescent="0.2">
      <c r="B39" s="17"/>
      <c r="C39" s="17"/>
      <c r="D39" s="18"/>
      <c r="E39" s="19"/>
      <c r="F39" s="17"/>
      <c r="G39" s="17"/>
    </row>
    <row r="40" spans="2:7" x14ac:dyDescent="0.2">
      <c r="B40" s="17"/>
      <c r="C40" s="17"/>
      <c r="D40" s="18"/>
      <c r="E40" s="19"/>
      <c r="F40" s="17"/>
      <c r="G40" s="17"/>
    </row>
    <row r="41" spans="2:7" x14ac:dyDescent="0.2">
      <c r="B41" s="17"/>
      <c r="C41" s="17"/>
      <c r="D41" s="18"/>
      <c r="E41" s="19"/>
      <c r="F41" s="17"/>
      <c r="G41" s="17"/>
    </row>
    <row r="42" spans="2:7" x14ac:dyDescent="0.2">
      <c r="B42" s="17"/>
      <c r="C42" s="17"/>
      <c r="D42" s="18"/>
      <c r="E42" s="19"/>
      <c r="F42" s="17"/>
      <c r="G42" s="17"/>
    </row>
    <row r="43" spans="2:7" x14ac:dyDescent="0.2">
      <c r="B43" s="17"/>
      <c r="C43" s="17"/>
      <c r="D43" s="18"/>
      <c r="E43" s="19"/>
      <c r="F43" s="17"/>
      <c r="G43" s="17"/>
    </row>
    <row r="44" spans="2:7" x14ac:dyDescent="0.2">
      <c r="B44" s="17"/>
      <c r="C44" s="17"/>
      <c r="D44" s="18"/>
      <c r="E44" s="19"/>
      <c r="F44" s="17"/>
      <c r="G44" s="17"/>
    </row>
    <row r="45" spans="2:7" x14ac:dyDescent="0.2">
      <c r="B45" s="17"/>
      <c r="C45" s="17"/>
      <c r="D45" s="18"/>
      <c r="E45" s="19"/>
      <c r="F45" s="17"/>
      <c r="G45" s="17"/>
    </row>
    <row r="46" spans="2:7" x14ac:dyDescent="0.2">
      <c r="B46" s="17"/>
      <c r="C46" s="17"/>
      <c r="D46" s="18"/>
      <c r="E46" s="19"/>
      <c r="F46" s="17"/>
      <c r="G46" s="17"/>
    </row>
    <row r="47" spans="2:7" x14ac:dyDescent="0.2">
      <c r="B47" s="17"/>
      <c r="C47" s="17"/>
      <c r="D47" s="18"/>
      <c r="E47" s="19"/>
      <c r="F47" s="17"/>
      <c r="G47" s="17"/>
    </row>
    <row r="48" spans="2:7" x14ac:dyDescent="0.2">
      <c r="B48" s="17"/>
      <c r="C48" s="17"/>
      <c r="D48" s="18"/>
      <c r="E48" s="19"/>
      <c r="F48" s="17"/>
      <c r="G48" s="17"/>
    </row>
    <row r="49" spans="2:7" x14ac:dyDescent="0.2">
      <c r="B49" s="17"/>
      <c r="C49" s="17"/>
      <c r="D49" s="18"/>
      <c r="E49" s="19"/>
      <c r="F49" s="17"/>
      <c r="G49" s="17"/>
    </row>
    <row r="50" spans="2:7" x14ac:dyDescent="0.2">
      <c r="B50" s="17"/>
      <c r="C50" s="17"/>
      <c r="D50" s="18"/>
      <c r="E50" s="19"/>
      <c r="F50" s="17"/>
      <c r="G50" s="17"/>
    </row>
    <row r="51" spans="2:7" x14ac:dyDescent="0.2">
      <c r="B51" s="17"/>
      <c r="C51" s="17"/>
      <c r="D51" s="18"/>
      <c r="E51" s="19"/>
      <c r="F51" s="17"/>
      <c r="G51" s="17"/>
    </row>
    <row r="52" spans="2:7" x14ac:dyDescent="0.2">
      <c r="B52" s="17"/>
      <c r="C52" s="17"/>
      <c r="D52" s="18"/>
      <c r="E52" s="19"/>
      <c r="F52" s="17"/>
      <c r="G52" s="17"/>
    </row>
    <row r="53" spans="2:7" x14ac:dyDescent="0.2">
      <c r="B53" s="17"/>
      <c r="C53" s="17"/>
      <c r="D53" s="18"/>
      <c r="E53" s="19"/>
      <c r="F53" s="17"/>
      <c r="G53" s="17"/>
    </row>
    <row r="54" spans="2:7" x14ac:dyDescent="0.2">
      <c r="B54" s="17"/>
      <c r="C54" s="17"/>
      <c r="D54" s="18"/>
      <c r="E54" s="19"/>
      <c r="F54" s="17"/>
      <c r="G54" s="17"/>
    </row>
    <row r="55" spans="2:7" x14ac:dyDescent="0.2">
      <c r="B55" s="17"/>
      <c r="C55" s="17"/>
      <c r="D55" s="18"/>
      <c r="E55" s="19"/>
      <c r="F55" s="17"/>
      <c r="G55" s="17"/>
    </row>
    <row r="56" spans="2:7" x14ac:dyDescent="0.2">
      <c r="B56" s="17"/>
      <c r="C56" s="17"/>
      <c r="D56" s="18"/>
      <c r="E56" s="19"/>
      <c r="F56" s="17"/>
      <c r="G56" s="17"/>
    </row>
    <row r="57" spans="2:7" x14ac:dyDescent="0.2">
      <c r="B57" s="17"/>
      <c r="C57" s="17"/>
      <c r="D57" s="18"/>
      <c r="E57" s="19"/>
      <c r="F57" s="17"/>
      <c r="G57" s="17"/>
    </row>
    <row r="58" spans="2:7" x14ac:dyDescent="0.2">
      <c r="B58" s="17"/>
      <c r="C58" s="17"/>
      <c r="D58" s="18"/>
      <c r="E58" s="19"/>
      <c r="F58" s="17"/>
      <c r="G58" s="17"/>
    </row>
    <row r="59" spans="2:7" x14ac:dyDescent="0.2">
      <c r="B59" s="17"/>
      <c r="C59" s="17"/>
      <c r="D59" s="18"/>
      <c r="E59" s="19"/>
      <c r="F59" s="17"/>
      <c r="G59" s="17"/>
    </row>
    <row r="60" spans="2:7" x14ac:dyDescent="0.2">
      <c r="B60" s="17"/>
      <c r="C60" s="17"/>
      <c r="D60" s="18"/>
      <c r="E60" s="19"/>
      <c r="F60" s="17"/>
      <c r="G60" s="17"/>
    </row>
    <row r="61" spans="2:7" x14ac:dyDescent="0.2">
      <c r="B61" s="17"/>
      <c r="C61" s="17"/>
      <c r="D61" s="18"/>
      <c r="E61" s="19"/>
      <c r="F61" s="17"/>
      <c r="G61" s="17"/>
    </row>
    <row r="62" spans="2:7" x14ac:dyDescent="0.2">
      <c r="B62" s="17"/>
      <c r="C62" s="17"/>
      <c r="D62" s="18"/>
      <c r="E62" s="19"/>
      <c r="F62" s="17"/>
      <c r="G62" s="17"/>
    </row>
    <row r="63" spans="2:7" x14ac:dyDescent="0.2">
      <c r="B63" s="17"/>
      <c r="C63" s="17"/>
      <c r="D63" s="18"/>
      <c r="E63" s="19"/>
      <c r="F63" s="17"/>
      <c r="G63" s="17"/>
    </row>
    <row r="64" spans="2:7" x14ac:dyDescent="0.2">
      <c r="B64" s="17"/>
      <c r="C64" s="17"/>
      <c r="D64" s="18"/>
      <c r="E64" s="19"/>
      <c r="F64" s="17"/>
      <c r="G64" s="17"/>
    </row>
    <row r="65" spans="2:7" x14ac:dyDescent="0.2">
      <c r="B65" s="17"/>
      <c r="C65" s="17"/>
      <c r="D65" s="18"/>
      <c r="E65" s="19"/>
      <c r="F65" s="17"/>
      <c r="G65" s="17"/>
    </row>
    <row r="66" spans="2:7" x14ac:dyDescent="0.2">
      <c r="B66" s="17"/>
      <c r="C66" s="17"/>
      <c r="D66" s="18"/>
      <c r="E66" s="19"/>
      <c r="F66" s="17"/>
      <c r="G66" s="17"/>
    </row>
    <row r="67" spans="2:7" x14ac:dyDescent="0.2">
      <c r="B67" s="17"/>
      <c r="C67" s="17"/>
      <c r="D67" s="18"/>
      <c r="E67" s="19"/>
      <c r="F67" s="17"/>
      <c r="G67" s="17"/>
    </row>
    <row r="68" spans="2:7" x14ac:dyDescent="0.2">
      <c r="B68" s="17"/>
      <c r="C68" s="17"/>
      <c r="D68" s="18"/>
      <c r="E68" s="19"/>
      <c r="F68" s="17"/>
      <c r="G68" s="17"/>
    </row>
    <row r="69" spans="2:7" x14ac:dyDescent="0.2">
      <c r="B69" s="17"/>
      <c r="C69" s="17"/>
      <c r="D69" s="18"/>
      <c r="E69" s="19"/>
      <c r="F69" s="17"/>
      <c r="G69" s="17"/>
    </row>
    <row r="70" spans="2:7" x14ac:dyDescent="0.2">
      <c r="B70" s="17"/>
      <c r="C70" s="17"/>
      <c r="D70" s="18"/>
      <c r="E70" s="19"/>
      <c r="F70" s="17"/>
      <c r="G70" s="17"/>
    </row>
    <row r="71" spans="2:7" x14ac:dyDescent="0.2">
      <c r="B71" s="17"/>
      <c r="C71" s="17"/>
      <c r="D71" s="18"/>
      <c r="E71" s="19"/>
      <c r="F71" s="17"/>
      <c r="G71" s="17"/>
    </row>
    <row r="72" spans="2:7" x14ac:dyDescent="0.2">
      <c r="B72" s="17"/>
      <c r="C72" s="17"/>
      <c r="D72" s="18"/>
      <c r="E72" s="19"/>
      <c r="F72" s="17"/>
      <c r="G72" s="17"/>
    </row>
    <row r="73" spans="2:7" x14ac:dyDescent="0.2">
      <c r="B73" s="17"/>
      <c r="C73" s="17"/>
      <c r="D73" s="18"/>
      <c r="E73" s="19"/>
      <c r="F73" s="17"/>
      <c r="G73" s="17"/>
    </row>
    <row r="74" spans="2:7" x14ac:dyDescent="0.2">
      <c r="B74" s="17"/>
      <c r="C74" s="17"/>
      <c r="D74" s="18"/>
      <c r="E74" s="19"/>
      <c r="F74" s="17"/>
      <c r="G74" s="17"/>
    </row>
    <row r="75" spans="2:7" x14ac:dyDescent="0.2">
      <c r="B75" s="17"/>
      <c r="C75" s="17"/>
      <c r="D75" s="18"/>
      <c r="E75" s="19"/>
      <c r="F75" s="17"/>
      <c r="G75" s="17"/>
    </row>
    <row r="76" spans="2:7" x14ac:dyDescent="0.2">
      <c r="B76" s="17"/>
      <c r="C76" s="17"/>
      <c r="D76" s="18"/>
      <c r="E76" s="19"/>
      <c r="F76" s="17"/>
      <c r="G76" s="17"/>
    </row>
    <row r="77" spans="2:7" x14ac:dyDescent="0.2">
      <c r="B77" s="17"/>
      <c r="C77" s="17"/>
      <c r="D77" s="18"/>
      <c r="E77" s="19"/>
      <c r="F77" s="17"/>
      <c r="G77" s="17"/>
    </row>
    <row r="78" spans="2:7" x14ac:dyDescent="0.2">
      <c r="B78" s="17"/>
      <c r="C78" s="17"/>
      <c r="D78" s="18"/>
      <c r="E78" s="19"/>
      <c r="F78" s="17"/>
      <c r="G78" s="17"/>
    </row>
    <row r="79" spans="2:7" x14ac:dyDescent="0.2">
      <c r="B79" s="17"/>
      <c r="C79" s="17"/>
      <c r="D79" s="18"/>
      <c r="E79" s="19"/>
      <c r="F79" s="17"/>
      <c r="G79" s="17"/>
    </row>
    <row r="80" spans="2:7" x14ac:dyDescent="0.2">
      <c r="B80" s="17"/>
      <c r="C80" s="17"/>
      <c r="D80" s="18"/>
      <c r="E80" s="19"/>
      <c r="F80" s="17"/>
      <c r="G80" s="17"/>
    </row>
    <row r="81" spans="2:7" x14ac:dyDescent="0.2">
      <c r="B81" s="17"/>
      <c r="C81" s="17"/>
      <c r="D81" s="18"/>
      <c r="E81" s="19"/>
      <c r="F81" s="17"/>
      <c r="G81" s="17"/>
    </row>
    <row r="82" spans="2:7" x14ac:dyDescent="0.2">
      <c r="B82" s="17"/>
      <c r="C82" s="17"/>
      <c r="D82" s="18"/>
      <c r="E82" s="19"/>
      <c r="F82" s="17"/>
      <c r="G82" s="17"/>
    </row>
    <row r="83" spans="2:7" x14ac:dyDescent="0.2">
      <c r="B83" s="17"/>
      <c r="C83" s="17"/>
      <c r="D83" s="18"/>
      <c r="E83" s="19"/>
      <c r="F83" s="17"/>
      <c r="G83" s="17"/>
    </row>
    <row r="84" spans="2:7" x14ac:dyDescent="0.2">
      <c r="B84" s="17"/>
      <c r="C84" s="17"/>
      <c r="D84" s="18"/>
      <c r="E84" s="19"/>
      <c r="F84" s="17"/>
      <c r="G84" s="17"/>
    </row>
    <row r="85" spans="2:7" x14ac:dyDescent="0.2">
      <c r="B85" s="17"/>
      <c r="C85" s="17"/>
      <c r="D85" s="18"/>
      <c r="E85" s="19"/>
      <c r="F85" s="17"/>
      <c r="G85" s="17"/>
    </row>
    <row r="86" spans="2:7" x14ac:dyDescent="0.2">
      <c r="B86" s="17"/>
      <c r="C86" s="17"/>
      <c r="D86" s="18"/>
      <c r="E86" s="19"/>
      <c r="F86" s="17"/>
      <c r="G86" s="17"/>
    </row>
    <row r="87" spans="2:7" x14ac:dyDescent="0.2">
      <c r="B87" s="17"/>
      <c r="C87" s="17"/>
      <c r="D87" s="18"/>
      <c r="E87" s="19"/>
      <c r="F87" s="17"/>
      <c r="G87" s="17"/>
    </row>
    <row r="88" spans="2:7" x14ac:dyDescent="0.2">
      <c r="B88" s="17"/>
      <c r="C88" s="17"/>
      <c r="D88" s="18"/>
      <c r="E88" s="19"/>
      <c r="F88" s="17"/>
      <c r="G88" s="17"/>
    </row>
    <row r="89" spans="2:7" x14ac:dyDescent="0.2">
      <c r="B89" s="17"/>
      <c r="C89" s="17"/>
      <c r="D89" s="18"/>
      <c r="E89" s="19"/>
      <c r="F89" s="17"/>
      <c r="G89" s="17"/>
    </row>
    <row r="90" spans="2:7" x14ac:dyDescent="0.2">
      <c r="B90" s="17"/>
      <c r="C90" s="17"/>
      <c r="D90" s="18"/>
      <c r="E90" s="19"/>
      <c r="F90" s="17"/>
      <c r="G90" s="17"/>
    </row>
    <row r="91" spans="2:7" x14ac:dyDescent="0.2">
      <c r="B91" s="17"/>
      <c r="C91" s="17"/>
      <c r="D91" s="18"/>
      <c r="E91" s="19"/>
      <c r="F91" s="17"/>
      <c r="G91" s="17"/>
    </row>
    <row r="92" spans="2:7" x14ac:dyDescent="0.2">
      <c r="B92" s="17"/>
      <c r="C92" s="17"/>
      <c r="D92" s="18"/>
      <c r="E92" s="19"/>
      <c r="F92" s="17"/>
      <c r="G92" s="17"/>
    </row>
    <row r="93" spans="2:7" x14ac:dyDescent="0.2">
      <c r="B93" s="17"/>
      <c r="C93" s="17"/>
      <c r="D93" s="18"/>
      <c r="E93" s="19"/>
      <c r="F93" s="17"/>
      <c r="G93" s="17"/>
    </row>
    <row r="94" spans="2:7" x14ac:dyDescent="0.2">
      <c r="B94" s="17"/>
      <c r="C94" s="17"/>
      <c r="D94" s="18"/>
      <c r="E94" s="19"/>
      <c r="F94" s="17"/>
      <c r="G94" s="17"/>
    </row>
    <row r="95" spans="2:7" x14ac:dyDescent="0.2">
      <c r="B95" s="17"/>
      <c r="C95" s="17"/>
      <c r="D95" s="18"/>
      <c r="E95" s="19"/>
      <c r="F95" s="17"/>
      <c r="G95" s="17"/>
    </row>
    <row r="96" spans="2:7" x14ac:dyDescent="0.2">
      <c r="B96" s="17"/>
      <c r="C96" s="17"/>
      <c r="D96" s="18"/>
      <c r="E96" s="19"/>
      <c r="F96" s="17"/>
      <c r="G96" s="17"/>
    </row>
    <row r="97" spans="2:7" x14ac:dyDescent="0.2">
      <c r="B97" s="17"/>
      <c r="C97" s="17"/>
      <c r="D97" s="18"/>
      <c r="E97" s="19"/>
      <c r="F97" s="17"/>
      <c r="G97" s="17"/>
    </row>
    <row r="98" spans="2:7" x14ac:dyDescent="0.2">
      <c r="B98" s="17"/>
      <c r="C98" s="17"/>
      <c r="D98" s="18"/>
      <c r="E98" s="19"/>
      <c r="F98" s="17"/>
      <c r="G98" s="17"/>
    </row>
    <row r="99" spans="2:7" x14ac:dyDescent="0.2">
      <c r="B99" s="17"/>
      <c r="C99" s="17"/>
      <c r="D99" s="18"/>
      <c r="E99" s="19"/>
      <c r="F99" s="17"/>
      <c r="G99" s="17"/>
    </row>
    <row r="100" spans="2:7" x14ac:dyDescent="0.2">
      <c r="B100" s="17"/>
      <c r="C100" s="17"/>
      <c r="D100" s="18"/>
      <c r="E100" s="19"/>
      <c r="F100" s="17"/>
      <c r="G100" s="17"/>
    </row>
    <row r="101" spans="2:7" x14ac:dyDescent="0.2">
      <c r="B101" s="17"/>
      <c r="C101" s="17"/>
      <c r="D101" s="18"/>
      <c r="E101" s="19"/>
      <c r="F101" s="17"/>
      <c r="G101" s="17"/>
    </row>
    <row r="102" spans="2:7" x14ac:dyDescent="0.2">
      <c r="B102" s="17"/>
      <c r="C102" s="17"/>
      <c r="D102" s="18"/>
      <c r="E102" s="19"/>
      <c r="F102" s="17"/>
      <c r="G102" s="17"/>
    </row>
    <row r="103" spans="2:7" x14ac:dyDescent="0.2">
      <c r="B103" s="17"/>
      <c r="C103" s="17"/>
      <c r="D103" s="18"/>
      <c r="E103" s="19"/>
      <c r="F103" s="17"/>
      <c r="G103" s="17"/>
    </row>
    <row r="104" spans="2:7" x14ac:dyDescent="0.2">
      <c r="B104" s="17"/>
      <c r="C104" s="17"/>
      <c r="D104" s="18"/>
      <c r="E104" s="19"/>
      <c r="F104" s="17"/>
      <c r="G104" s="17"/>
    </row>
    <row r="105" spans="2:7" x14ac:dyDescent="0.2">
      <c r="B105" s="17"/>
      <c r="C105" s="17"/>
      <c r="D105" s="18"/>
      <c r="E105" s="19"/>
      <c r="F105" s="17"/>
      <c r="G105" s="17"/>
    </row>
    <row r="106" spans="2:7" x14ac:dyDescent="0.2">
      <c r="B106" s="17"/>
      <c r="C106" s="17"/>
      <c r="D106" s="18"/>
      <c r="E106" s="19"/>
      <c r="F106" s="17"/>
      <c r="G106" s="17"/>
    </row>
    <row r="107" spans="2:7" x14ac:dyDescent="0.2">
      <c r="B107" s="17"/>
      <c r="C107" s="17"/>
      <c r="D107" s="18"/>
      <c r="E107" s="19"/>
      <c r="F107" s="17"/>
      <c r="G107" s="17"/>
    </row>
    <row r="108" spans="2:7" x14ac:dyDescent="0.2">
      <c r="B108" s="17"/>
      <c r="C108" s="17"/>
      <c r="D108" s="18"/>
      <c r="E108" s="19"/>
      <c r="F108" s="17"/>
      <c r="G108" s="17"/>
    </row>
    <row r="109" spans="2:7" x14ac:dyDescent="0.2">
      <c r="B109" s="17"/>
      <c r="C109" s="17"/>
      <c r="D109" s="18"/>
      <c r="E109" s="19"/>
      <c r="F109" s="17"/>
      <c r="G109" s="17"/>
    </row>
    <row r="110" spans="2:7" x14ac:dyDescent="0.2">
      <c r="B110" s="17"/>
      <c r="C110" s="17"/>
      <c r="D110" s="18"/>
      <c r="E110" s="19"/>
      <c r="F110" s="17"/>
      <c r="G110" s="17"/>
    </row>
    <row r="111" spans="2:7" x14ac:dyDescent="0.2">
      <c r="B111" s="17"/>
      <c r="C111" s="17"/>
      <c r="D111" s="18"/>
      <c r="E111" s="19"/>
      <c r="F111" s="17"/>
      <c r="G111" s="17"/>
    </row>
    <row r="112" spans="2:7" x14ac:dyDescent="0.2">
      <c r="B112" s="17"/>
      <c r="C112" s="17"/>
      <c r="D112" s="18"/>
      <c r="E112" s="19"/>
      <c r="F112" s="17"/>
      <c r="G112" s="17"/>
    </row>
    <row r="113" spans="2:7" x14ac:dyDescent="0.2">
      <c r="B113" s="17"/>
      <c r="C113" s="17"/>
      <c r="D113" s="18"/>
      <c r="E113" s="19"/>
      <c r="F113" s="17"/>
      <c r="G113" s="17"/>
    </row>
    <row r="114" spans="2:7" x14ac:dyDescent="0.2">
      <c r="B114" s="17"/>
      <c r="C114" s="17"/>
      <c r="D114" s="18"/>
      <c r="E114" s="19"/>
      <c r="F114" s="17"/>
      <c r="G114" s="17"/>
    </row>
    <row r="115" spans="2:7" x14ac:dyDescent="0.2">
      <c r="B115" s="17"/>
      <c r="C115" s="17"/>
      <c r="D115" s="18"/>
      <c r="E115" s="19"/>
      <c r="F115" s="17"/>
      <c r="G115" s="17"/>
    </row>
    <row r="116" spans="2:7" x14ac:dyDescent="0.2">
      <c r="B116" s="17"/>
      <c r="C116" s="17"/>
      <c r="D116" s="18"/>
      <c r="E116" s="19"/>
      <c r="F116" s="17"/>
      <c r="G116" s="17"/>
    </row>
    <row r="117" spans="2:7" x14ac:dyDescent="0.2">
      <c r="B117" s="17"/>
      <c r="C117" s="17"/>
      <c r="D117" s="18"/>
      <c r="E117" s="19"/>
      <c r="F117" s="17"/>
      <c r="G117" s="17"/>
    </row>
    <row r="118" spans="2:7" x14ac:dyDescent="0.2">
      <c r="B118" s="17"/>
      <c r="C118" s="17"/>
      <c r="D118" s="18"/>
      <c r="E118" s="19"/>
      <c r="F118" s="17"/>
      <c r="G118" s="17"/>
    </row>
    <row r="119" spans="2:7" x14ac:dyDescent="0.2">
      <c r="B119" s="17"/>
      <c r="C119" s="17"/>
      <c r="D119" s="18"/>
      <c r="E119" s="19"/>
      <c r="F119" s="17"/>
      <c r="G119" s="17"/>
    </row>
    <row r="120" spans="2:7" x14ac:dyDescent="0.2">
      <c r="B120" s="17"/>
      <c r="C120" s="17"/>
      <c r="D120" s="18"/>
      <c r="E120" s="19"/>
      <c r="F120" s="17"/>
      <c r="G120" s="17"/>
    </row>
    <row r="121" spans="2:7" x14ac:dyDescent="0.2">
      <c r="B121" s="17"/>
      <c r="C121" s="17"/>
      <c r="D121" s="18"/>
      <c r="E121" s="19"/>
      <c r="F121" s="17"/>
      <c r="G121" s="17"/>
    </row>
    <row r="122" spans="2:7" x14ac:dyDescent="0.2">
      <c r="B122" s="17"/>
      <c r="C122" s="17"/>
      <c r="D122" s="18"/>
      <c r="E122" s="19"/>
      <c r="F122" s="17"/>
      <c r="G122" s="17"/>
    </row>
    <row r="123" spans="2:7" x14ac:dyDescent="0.2">
      <c r="B123" s="17"/>
      <c r="C123" s="17"/>
      <c r="D123" s="18"/>
      <c r="E123" s="19"/>
      <c r="F123" s="17"/>
      <c r="G123" s="17"/>
    </row>
    <row r="124" spans="2:7" x14ac:dyDescent="0.2">
      <c r="B124" s="17"/>
      <c r="C124" s="17"/>
      <c r="D124" s="18"/>
      <c r="E124" s="19"/>
      <c r="F124" s="17"/>
      <c r="G124" s="17"/>
    </row>
    <row r="125" spans="2:7" x14ac:dyDescent="0.2">
      <c r="B125" s="17"/>
      <c r="C125" s="17"/>
      <c r="D125" s="18"/>
      <c r="E125" s="19"/>
      <c r="F125" s="17"/>
      <c r="G125" s="17"/>
    </row>
    <row r="126" spans="2:7" x14ac:dyDescent="0.2">
      <c r="B126" s="17"/>
      <c r="C126" s="17"/>
      <c r="D126" s="18"/>
      <c r="E126" s="19"/>
      <c r="F126" s="17"/>
      <c r="G126" s="17"/>
    </row>
    <row r="127" spans="2:7" x14ac:dyDescent="0.2">
      <c r="B127" s="17"/>
      <c r="C127" s="17"/>
      <c r="D127" s="18"/>
      <c r="E127" s="19"/>
      <c r="F127" s="17"/>
      <c r="G127" s="17"/>
    </row>
    <row r="128" spans="2:7" x14ac:dyDescent="0.2">
      <c r="B128" s="17"/>
      <c r="C128" s="17"/>
      <c r="D128" s="18"/>
      <c r="E128" s="19"/>
      <c r="F128" s="17"/>
      <c r="G128" s="17"/>
    </row>
    <row r="129" spans="2:7" x14ac:dyDescent="0.2">
      <c r="B129" s="17"/>
      <c r="C129" s="17"/>
      <c r="D129" s="18"/>
      <c r="E129" s="19"/>
      <c r="F129" s="17"/>
      <c r="G129" s="17"/>
    </row>
    <row r="130" spans="2:7" x14ac:dyDescent="0.2">
      <c r="B130" s="17"/>
      <c r="C130" s="17"/>
      <c r="D130" s="18"/>
      <c r="E130" s="19"/>
      <c r="F130" s="17"/>
      <c r="G130" s="17"/>
    </row>
    <row r="131" spans="2:7" x14ac:dyDescent="0.2">
      <c r="B131" s="17"/>
      <c r="C131" s="17"/>
      <c r="D131" s="18"/>
      <c r="E131" s="19"/>
      <c r="F131" s="17"/>
      <c r="G131" s="17"/>
    </row>
    <row r="132" spans="2:7" x14ac:dyDescent="0.2">
      <c r="B132" s="17"/>
      <c r="C132" s="17"/>
      <c r="D132" s="18"/>
      <c r="E132" s="19"/>
      <c r="F132" s="17"/>
      <c r="G132" s="17"/>
    </row>
    <row r="133" spans="2:7" x14ac:dyDescent="0.2">
      <c r="B133" s="17"/>
      <c r="C133" s="17"/>
      <c r="D133" s="18"/>
      <c r="E133" s="19"/>
      <c r="F133" s="17"/>
      <c r="G133" s="17"/>
    </row>
    <row r="134" spans="2:7" x14ac:dyDescent="0.2">
      <c r="B134" s="17"/>
      <c r="C134" s="17"/>
      <c r="D134" s="18"/>
      <c r="E134" s="19"/>
      <c r="F134" s="17"/>
      <c r="G134" s="17"/>
    </row>
    <row r="135" spans="2:7" x14ac:dyDescent="0.2">
      <c r="B135" s="17"/>
      <c r="C135" s="17"/>
      <c r="D135" s="18"/>
      <c r="E135" s="19"/>
      <c r="F135" s="17"/>
      <c r="G135" s="17"/>
    </row>
    <row r="136" spans="2:7" x14ac:dyDescent="0.2">
      <c r="B136" s="17"/>
      <c r="C136" s="17"/>
      <c r="D136" s="18"/>
      <c r="E136" s="19"/>
      <c r="F136" s="17"/>
      <c r="G136" s="17"/>
    </row>
    <row r="137" spans="2:7" x14ac:dyDescent="0.2">
      <c r="B137" s="17"/>
      <c r="C137" s="17"/>
      <c r="D137" s="18"/>
      <c r="E137" s="19"/>
      <c r="F137" s="17"/>
      <c r="G137" s="17"/>
    </row>
    <row r="138" spans="2:7" x14ac:dyDescent="0.2">
      <c r="B138" s="17"/>
      <c r="C138" s="17"/>
      <c r="D138" s="18"/>
      <c r="E138" s="19"/>
      <c r="F138" s="17"/>
      <c r="G138" s="17"/>
    </row>
    <row r="139" spans="2:7" x14ac:dyDescent="0.2">
      <c r="B139" s="17"/>
      <c r="C139" s="17"/>
      <c r="D139" s="18"/>
      <c r="E139" s="19"/>
      <c r="F139" s="17"/>
      <c r="G139" s="17"/>
    </row>
    <row r="140" spans="2:7" x14ac:dyDescent="0.2">
      <c r="B140" s="17"/>
      <c r="C140" s="17"/>
      <c r="D140" s="18"/>
      <c r="E140" s="19"/>
      <c r="F140" s="17"/>
      <c r="G140" s="17"/>
    </row>
    <row r="141" spans="2:7" x14ac:dyDescent="0.2">
      <c r="B141" s="17"/>
      <c r="C141" s="17"/>
      <c r="D141" s="18"/>
      <c r="E141" s="19"/>
      <c r="F141" s="17"/>
      <c r="G141" s="17"/>
    </row>
    <row r="142" spans="2:7" x14ac:dyDescent="0.2">
      <c r="B142" s="17"/>
      <c r="C142" s="17"/>
      <c r="D142" s="18"/>
      <c r="E142" s="19"/>
      <c r="F142" s="17"/>
      <c r="G142" s="17"/>
    </row>
    <row r="143" spans="2:7" x14ac:dyDescent="0.2">
      <c r="B143" s="17"/>
      <c r="C143" s="17"/>
      <c r="D143" s="18"/>
      <c r="E143" s="19"/>
      <c r="F143" s="17"/>
      <c r="G143" s="17"/>
    </row>
    <row r="144" spans="2:7" x14ac:dyDescent="0.2">
      <c r="B144" s="17"/>
      <c r="C144" s="17"/>
      <c r="D144" s="18"/>
      <c r="E144" s="19"/>
      <c r="F144" s="17"/>
      <c r="G144" s="17"/>
    </row>
    <row r="145" spans="2:7" x14ac:dyDescent="0.2">
      <c r="B145" s="17"/>
      <c r="C145" s="17"/>
      <c r="D145" s="18"/>
      <c r="E145" s="19"/>
      <c r="F145" s="17"/>
      <c r="G145" s="17"/>
    </row>
    <row r="146" spans="2:7" x14ac:dyDescent="0.2">
      <c r="B146" s="17"/>
      <c r="C146" s="17"/>
      <c r="D146" s="18"/>
      <c r="E146" s="19"/>
      <c r="F146" s="17"/>
      <c r="G146" s="17"/>
    </row>
    <row r="147" spans="2:7" x14ac:dyDescent="0.2">
      <c r="B147" s="17"/>
      <c r="C147" s="17"/>
      <c r="D147" s="18"/>
      <c r="E147" s="19"/>
      <c r="F147" s="17"/>
      <c r="G147" s="17"/>
    </row>
    <row r="148" spans="2:7" x14ac:dyDescent="0.2">
      <c r="B148" s="17"/>
      <c r="C148" s="17"/>
      <c r="D148" s="18"/>
      <c r="E148" s="19"/>
      <c r="F148" s="17"/>
      <c r="G148" s="17"/>
    </row>
    <row r="149" spans="2:7" x14ac:dyDescent="0.2">
      <c r="B149" s="17"/>
      <c r="C149" s="17"/>
      <c r="D149" s="18"/>
      <c r="E149" s="19"/>
      <c r="F149" s="17"/>
      <c r="G149" s="17"/>
    </row>
    <row r="150" spans="2:7" x14ac:dyDescent="0.2">
      <c r="B150" s="17"/>
      <c r="C150" s="17"/>
      <c r="D150" s="18"/>
      <c r="E150" s="19"/>
      <c r="F150" s="17"/>
      <c r="G150" s="17"/>
    </row>
    <row r="151" spans="2:7" x14ac:dyDescent="0.2">
      <c r="B151" s="17"/>
      <c r="C151" s="17"/>
      <c r="D151" s="18"/>
      <c r="E151" s="19"/>
      <c r="F151" s="17"/>
      <c r="G151" s="17"/>
    </row>
    <row r="152" spans="2:7" x14ac:dyDescent="0.2">
      <c r="B152" s="17"/>
      <c r="C152" s="17"/>
      <c r="D152" s="18"/>
      <c r="E152" s="19"/>
      <c r="F152" s="17"/>
      <c r="G152" s="17"/>
    </row>
    <row r="153" spans="2:7" x14ac:dyDescent="0.2">
      <c r="B153" s="17"/>
      <c r="C153" s="17"/>
      <c r="D153" s="18"/>
      <c r="E153" s="19"/>
      <c r="F153" s="17"/>
      <c r="G153" s="17"/>
    </row>
    <row r="154" spans="2:7" x14ac:dyDescent="0.2">
      <c r="B154" s="17"/>
      <c r="C154" s="17"/>
      <c r="D154" s="18"/>
      <c r="E154" s="19"/>
      <c r="F154" s="17"/>
      <c r="G154" s="17"/>
    </row>
    <row r="155" spans="2:7" x14ac:dyDescent="0.2">
      <c r="B155" s="17"/>
      <c r="C155" s="17"/>
      <c r="D155" s="18"/>
      <c r="E155" s="19"/>
      <c r="F155" s="17"/>
      <c r="G155" s="17"/>
    </row>
    <row r="156" spans="2:7" x14ac:dyDescent="0.2">
      <c r="B156" s="17"/>
      <c r="C156" s="17"/>
      <c r="D156" s="18"/>
      <c r="E156" s="19"/>
      <c r="F156" s="17"/>
      <c r="G156" s="17"/>
    </row>
    <row r="157" spans="2:7" x14ac:dyDescent="0.2">
      <c r="B157" s="17"/>
      <c r="C157" s="17"/>
      <c r="D157" s="18"/>
      <c r="E157" s="19"/>
      <c r="F157" s="17"/>
      <c r="G157" s="17"/>
    </row>
    <row r="158" spans="2:7" x14ac:dyDescent="0.2">
      <c r="B158" s="17"/>
      <c r="C158" s="17"/>
      <c r="D158" s="18"/>
      <c r="E158" s="19"/>
      <c r="F158" s="17"/>
      <c r="G158" s="17"/>
    </row>
    <row r="159" spans="2:7" x14ac:dyDescent="0.2">
      <c r="B159" s="17"/>
      <c r="C159" s="17"/>
      <c r="D159" s="18"/>
      <c r="E159" s="19"/>
      <c r="F159" s="17"/>
      <c r="G159" s="17"/>
    </row>
    <row r="160" spans="2:7" x14ac:dyDescent="0.2">
      <c r="B160" s="17"/>
      <c r="C160" s="17"/>
      <c r="D160" s="18"/>
      <c r="E160" s="19"/>
      <c r="F160" s="17"/>
      <c r="G160" s="17"/>
    </row>
    <row r="161" spans="2:7" x14ac:dyDescent="0.2">
      <c r="B161" s="17"/>
      <c r="C161" s="17"/>
      <c r="D161" s="18"/>
      <c r="E161" s="19"/>
      <c r="F161" s="17"/>
      <c r="G161" s="17"/>
    </row>
    <row r="162" spans="2:7" x14ac:dyDescent="0.2">
      <c r="B162" s="17"/>
      <c r="C162" s="17"/>
      <c r="D162" s="18"/>
      <c r="E162" s="19"/>
      <c r="F162" s="17"/>
      <c r="G162" s="17"/>
    </row>
    <row r="163" spans="2:7" x14ac:dyDescent="0.2">
      <c r="B163" s="17"/>
      <c r="C163" s="17"/>
      <c r="D163" s="18"/>
      <c r="E163" s="19"/>
      <c r="F163" s="17"/>
      <c r="G163" s="17"/>
    </row>
    <row r="164" spans="2:7" x14ac:dyDescent="0.2">
      <c r="B164" s="17"/>
      <c r="C164" s="17"/>
      <c r="D164" s="18"/>
      <c r="E164" s="19"/>
      <c r="F164" s="17"/>
      <c r="G164" s="17"/>
    </row>
    <row r="165" spans="2:7" x14ac:dyDescent="0.2">
      <c r="B165" s="17"/>
      <c r="C165" s="17"/>
      <c r="D165" s="18"/>
      <c r="E165" s="19"/>
      <c r="F165" s="17"/>
      <c r="G165" s="17"/>
    </row>
    <row r="166" spans="2:7" x14ac:dyDescent="0.2">
      <c r="B166" s="17"/>
      <c r="C166" s="17"/>
      <c r="D166" s="18"/>
      <c r="E166" s="19"/>
      <c r="F166" s="17"/>
      <c r="G166" s="17"/>
    </row>
    <row r="167" spans="2:7" x14ac:dyDescent="0.2">
      <c r="B167" s="17"/>
      <c r="C167" s="17"/>
      <c r="D167" s="18"/>
      <c r="E167" s="19"/>
      <c r="F167" s="17"/>
      <c r="G167" s="17"/>
    </row>
    <row r="168" spans="2:7" x14ac:dyDescent="0.2">
      <c r="B168" s="17"/>
      <c r="C168" s="17"/>
      <c r="D168" s="18"/>
      <c r="E168" s="19"/>
      <c r="F168" s="17"/>
      <c r="G168" s="17"/>
    </row>
    <row r="169" spans="2:7" x14ac:dyDescent="0.2">
      <c r="B169" s="17"/>
      <c r="C169" s="17"/>
      <c r="D169" s="18"/>
      <c r="E169" s="19"/>
      <c r="F169" s="17"/>
      <c r="G169" s="17"/>
    </row>
    <row r="170" spans="2:7" x14ac:dyDescent="0.2">
      <c r="B170" s="17"/>
      <c r="C170" s="17"/>
      <c r="D170" s="18"/>
      <c r="E170" s="19"/>
      <c r="F170" s="17"/>
      <c r="G170" s="17"/>
    </row>
    <row r="171" spans="2:7" x14ac:dyDescent="0.2">
      <c r="B171" s="17"/>
      <c r="C171" s="17"/>
      <c r="D171" s="18"/>
      <c r="E171" s="19"/>
      <c r="F171" s="17"/>
      <c r="G171" s="17"/>
    </row>
    <row r="172" spans="2:7" x14ac:dyDescent="0.2">
      <c r="B172" s="17"/>
      <c r="C172" s="17"/>
      <c r="D172" s="18"/>
      <c r="E172" s="19"/>
      <c r="F172" s="17"/>
      <c r="G172" s="17"/>
    </row>
    <row r="173" spans="2:7" x14ac:dyDescent="0.2">
      <c r="B173" s="17"/>
      <c r="C173" s="17"/>
      <c r="D173" s="18"/>
      <c r="E173" s="19"/>
      <c r="F173" s="17"/>
      <c r="G173" s="17"/>
    </row>
    <row r="174" spans="2:7" x14ac:dyDescent="0.2">
      <c r="B174" s="17"/>
      <c r="C174" s="17"/>
      <c r="D174" s="18"/>
      <c r="E174" s="19"/>
      <c r="F174" s="17"/>
      <c r="G174" s="17"/>
    </row>
    <row r="175" spans="2:7" x14ac:dyDescent="0.2">
      <c r="B175" s="17"/>
      <c r="C175" s="17"/>
      <c r="D175" s="18"/>
      <c r="E175" s="19"/>
      <c r="F175" s="17"/>
      <c r="G175" s="17"/>
    </row>
    <row r="176" spans="2:7" x14ac:dyDescent="0.2">
      <c r="B176" s="17"/>
      <c r="C176" s="17"/>
      <c r="D176" s="18"/>
      <c r="E176" s="19"/>
      <c r="F176" s="17"/>
      <c r="G176" s="17"/>
    </row>
    <row r="177" spans="2:7" x14ac:dyDescent="0.2">
      <c r="B177" s="17"/>
      <c r="C177" s="17"/>
      <c r="D177" s="18"/>
      <c r="E177" s="19"/>
      <c r="F177" s="17"/>
      <c r="G177" s="17"/>
    </row>
    <row r="178" spans="2:7" x14ac:dyDescent="0.2">
      <c r="B178" s="17"/>
      <c r="C178" s="17"/>
      <c r="D178" s="18"/>
      <c r="E178" s="19"/>
      <c r="F178" s="17"/>
      <c r="G178" s="17"/>
    </row>
    <row r="179" spans="2:7" x14ac:dyDescent="0.2">
      <c r="B179" s="17"/>
      <c r="C179" s="17"/>
      <c r="D179" s="18"/>
      <c r="E179" s="19"/>
      <c r="F179" s="17"/>
      <c r="G179" s="17"/>
    </row>
    <row r="180" spans="2:7" x14ac:dyDescent="0.2">
      <c r="B180" s="17"/>
      <c r="C180" s="17"/>
      <c r="D180" s="18"/>
      <c r="E180" s="19"/>
      <c r="F180" s="17"/>
      <c r="G180" s="17"/>
    </row>
    <row r="181" spans="2:7" x14ac:dyDescent="0.2">
      <c r="B181" s="17"/>
      <c r="C181" s="17"/>
      <c r="D181" s="18"/>
      <c r="E181" s="19"/>
      <c r="F181" s="17"/>
      <c r="G181" s="17"/>
    </row>
    <row r="182" spans="2:7" x14ac:dyDescent="0.2">
      <c r="B182" s="17"/>
      <c r="C182" s="17"/>
      <c r="D182" s="18"/>
      <c r="E182" s="19"/>
      <c r="F182" s="17"/>
      <c r="G182" s="17"/>
    </row>
    <row r="183" spans="2:7" x14ac:dyDescent="0.2">
      <c r="B183" s="17"/>
      <c r="C183" s="17"/>
      <c r="D183" s="18"/>
      <c r="E183" s="19"/>
      <c r="F183" s="17"/>
      <c r="G183" s="17"/>
    </row>
    <row r="184" spans="2:7" x14ac:dyDescent="0.2">
      <c r="B184" s="17"/>
      <c r="C184" s="17"/>
      <c r="D184" s="18"/>
      <c r="E184" s="19"/>
      <c r="F184" s="17"/>
      <c r="G184" s="17"/>
    </row>
    <row r="185" spans="2:7" x14ac:dyDescent="0.2">
      <c r="B185" s="17"/>
      <c r="C185" s="17"/>
      <c r="D185" s="18"/>
      <c r="E185" s="19"/>
      <c r="F185" s="17"/>
      <c r="G185" s="17"/>
    </row>
    <row r="186" spans="2:7" x14ac:dyDescent="0.2">
      <c r="B186" s="17"/>
      <c r="C186" s="17"/>
      <c r="D186" s="18"/>
      <c r="E186" s="19"/>
      <c r="F186" s="17"/>
      <c r="G186" s="17"/>
    </row>
    <row r="187" spans="2:7" x14ac:dyDescent="0.2">
      <c r="B187" s="17"/>
      <c r="C187" s="17"/>
      <c r="D187" s="18"/>
      <c r="E187" s="19"/>
      <c r="F187" s="17"/>
      <c r="G187" s="17"/>
    </row>
    <row r="188" spans="2:7" x14ac:dyDescent="0.2">
      <c r="B188" s="17"/>
      <c r="C188" s="17"/>
      <c r="D188" s="18"/>
      <c r="E188" s="19"/>
      <c r="F188" s="17"/>
      <c r="G188" s="17"/>
    </row>
    <row r="189" spans="2:7" x14ac:dyDescent="0.2">
      <c r="B189" s="17"/>
      <c r="C189" s="17"/>
      <c r="D189" s="18"/>
      <c r="E189" s="19"/>
      <c r="F189" s="17"/>
      <c r="G189" s="17"/>
    </row>
    <row r="190" spans="2:7" x14ac:dyDescent="0.2">
      <c r="B190" s="17"/>
      <c r="C190" s="17"/>
      <c r="D190" s="18"/>
      <c r="E190" s="19"/>
      <c r="F190" s="17"/>
      <c r="G190" s="17"/>
    </row>
    <row r="191" spans="2:7" x14ac:dyDescent="0.2">
      <c r="B191" s="17"/>
      <c r="C191" s="17"/>
      <c r="D191" s="18"/>
      <c r="E191" s="19"/>
      <c r="F191" s="17"/>
      <c r="G191" s="17"/>
    </row>
    <row r="192" spans="2:7" x14ac:dyDescent="0.2">
      <c r="B192" s="17"/>
      <c r="C192" s="17"/>
      <c r="D192" s="18"/>
      <c r="E192" s="19"/>
      <c r="F192" s="17"/>
      <c r="G192" s="17"/>
    </row>
    <row r="193" spans="2:7" x14ac:dyDescent="0.2">
      <c r="B193" s="17"/>
      <c r="C193" s="17"/>
      <c r="D193" s="18"/>
      <c r="E193" s="19"/>
      <c r="F193" s="17"/>
      <c r="G193" s="17"/>
    </row>
    <row r="194" spans="2:7" x14ac:dyDescent="0.2">
      <c r="B194" s="17"/>
      <c r="C194" s="17"/>
      <c r="D194" s="18"/>
      <c r="E194" s="19"/>
      <c r="F194" s="17"/>
      <c r="G194" s="17"/>
    </row>
    <row r="195" spans="2:7" x14ac:dyDescent="0.2">
      <c r="B195" s="17"/>
      <c r="C195" s="17"/>
      <c r="D195" s="18"/>
      <c r="E195" s="19"/>
      <c r="F195" s="17"/>
      <c r="G195" s="17"/>
    </row>
    <row r="196" spans="2:7" x14ac:dyDescent="0.2">
      <c r="B196" s="17"/>
      <c r="C196" s="17"/>
      <c r="D196" s="18"/>
      <c r="E196" s="19"/>
      <c r="F196" s="17"/>
      <c r="G196" s="17"/>
    </row>
    <row r="197" spans="2:7" x14ac:dyDescent="0.2">
      <c r="B197" s="17"/>
      <c r="C197" s="17"/>
      <c r="D197" s="18"/>
      <c r="E197" s="19"/>
      <c r="F197" s="17"/>
      <c r="G197" s="17"/>
    </row>
    <row r="198" spans="2:7" x14ac:dyDescent="0.2">
      <c r="B198" s="17"/>
      <c r="C198" s="17"/>
      <c r="D198" s="18"/>
      <c r="E198" s="19"/>
      <c r="F198" s="17"/>
      <c r="G198" s="17"/>
    </row>
    <row r="199" spans="2:7" x14ac:dyDescent="0.2">
      <c r="B199" s="17"/>
      <c r="C199" s="17"/>
      <c r="D199" s="18"/>
      <c r="E199" s="19"/>
      <c r="F199" s="17"/>
      <c r="G199" s="17"/>
    </row>
    <row r="200" spans="2:7" x14ac:dyDescent="0.2">
      <c r="B200" s="17"/>
      <c r="C200" s="17"/>
      <c r="D200" s="18"/>
      <c r="E200" s="19"/>
      <c r="F200" s="17"/>
      <c r="G200" s="17"/>
    </row>
    <row r="201" spans="2:7" x14ac:dyDescent="0.2">
      <c r="B201" s="17"/>
      <c r="C201" s="17"/>
      <c r="D201" s="18"/>
      <c r="E201" s="19"/>
      <c r="F201" s="17"/>
      <c r="G201" s="17"/>
    </row>
    <row r="202" spans="2:7" x14ac:dyDescent="0.2">
      <c r="B202" s="17"/>
      <c r="C202" s="17"/>
      <c r="D202" s="18"/>
      <c r="E202" s="19"/>
      <c r="F202" s="17"/>
      <c r="G202" s="17"/>
    </row>
    <row r="203" spans="2:7" x14ac:dyDescent="0.2">
      <c r="B203" s="17"/>
      <c r="C203" s="17"/>
      <c r="D203" s="18"/>
      <c r="E203" s="19"/>
      <c r="F203" s="17"/>
      <c r="G203" s="17"/>
    </row>
    <row r="204" spans="2:7" x14ac:dyDescent="0.2">
      <c r="B204" s="17"/>
      <c r="C204" s="17"/>
      <c r="D204" s="18"/>
      <c r="E204" s="19"/>
      <c r="F204" s="17"/>
      <c r="G204" s="17"/>
    </row>
    <row r="205" spans="2:7" x14ac:dyDescent="0.2">
      <c r="B205" s="17"/>
      <c r="C205" s="17"/>
      <c r="D205" s="18"/>
      <c r="E205" s="19"/>
      <c r="F205" s="17"/>
      <c r="G205" s="17"/>
    </row>
    <row r="206" spans="2:7" x14ac:dyDescent="0.2">
      <c r="B206" s="17"/>
      <c r="C206" s="17"/>
      <c r="D206" s="18"/>
      <c r="E206" s="19"/>
      <c r="F206" s="17"/>
      <c r="G206" s="17"/>
    </row>
    <row r="207" spans="2:7" x14ac:dyDescent="0.2">
      <c r="B207" s="17"/>
      <c r="C207" s="17"/>
      <c r="D207" s="18"/>
      <c r="E207" s="19"/>
      <c r="F207" s="17"/>
      <c r="G207" s="17"/>
    </row>
    <row r="208" spans="2:7" x14ac:dyDescent="0.2">
      <c r="B208" s="17"/>
      <c r="C208" s="17"/>
      <c r="D208" s="18"/>
      <c r="E208" s="19"/>
      <c r="F208" s="17"/>
      <c r="G208" s="17"/>
    </row>
    <row r="209" spans="2:7" x14ac:dyDescent="0.2">
      <c r="B209" s="17"/>
      <c r="C209" s="17"/>
      <c r="D209" s="18"/>
      <c r="E209" s="19"/>
      <c r="F209" s="17"/>
      <c r="G209" s="17"/>
    </row>
    <row r="210" spans="2:7" x14ac:dyDescent="0.2">
      <c r="B210" s="17"/>
      <c r="C210" s="17"/>
      <c r="D210" s="18"/>
      <c r="E210" s="19"/>
      <c r="F210" s="17"/>
      <c r="G210" s="17"/>
    </row>
    <row r="211" spans="2:7" x14ac:dyDescent="0.2">
      <c r="B211" s="17"/>
      <c r="C211" s="17"/>
      <c r="D211" s="18"/>
      <c r="E211" s="19"/>
      <c r="F211" s="17"/>
      <c r="G211" s="17"/>
    </row>
    <row r="212" spans="2:7" x14ac:dyDescent="0.2">
      <c r="B212" s="17"/>
      <c r="C212" s="17"/>
      <c r="D212" s="18"/>
      <c r="E212" s="19"/>
      <c r="F212" s="17"/>
      <c r="G212" s="17"/>
    </row>
    <row r="213" spans="2:7" x14ac:dyDescent="0.2">
      <c r="B213" s="17"/>
      <c r="C213" s="17"/>
      <c r="D213" s="18"/>
      <c r="E213" s="19"/>
      <c r="F213" s="17"/>
      <c r="G213" s="17"/>
    </row>
    <row r="214" spans="2:7" x14ac:dyDescent="0.2">
      <c r="B214" s="17"/>
      <c r="C214" s="17"/>
      <c r="D214" s="18"/>
      <c r="E214" s="19"/>
      <c r="F214" s="17"/>
      <c r="G214" s="17"/>
    </row>
    <row r="215" spans="2:7" x14ac:dyDescent="0.2">
      <c r="B215" s="17"/>
      <c r="C215" s="17"/>
      <c r="D215" s="18"/>
      <c r="E215" s="19"/>
      <c r="F215" s="17"/>
      <c r="G215" s="17"/>
    </row>
    <row r="216" spans="2:7" x14ac:dyDescent="0.2">
      <c r="B216" s="17"/>
      <c r="C216" s="17"/>
      <c r="D216" s="18"/>
      <c r="E216" s="19"/>
      <c r="F216" s="17"/>
      <c r="G216" s="17"/>
    </row>
    <row r="217" spans="2:7" x14ac:dyDescent="0.2">
      <c r="B217" s="17"/>
      <c r="C217" s="17"/>
      <c r="D217" s="18"/>
      <c r="E217" s="19"/>
      <c r="F217" s="17"/>
      <c r="G217" s="17"/>
    </row>
    <row r="218" spans="2:7" x14ac:dyDescent="0.2">
      <c r="B218" s="17"/>
      <c r="C218" s="17"/>
      <c r="D218" s="18"/>
      <c r="E218" s="19"/>
      <c r="F218" s="17"/>
      <c r="G218" s="17"/>
    </row>
    <row r="219" spans="2:7" x14ac:dyDescent="0.2">
      <c r="B219" s="17"/>
      <c r="C219" s="17"/>
      <c r="D219" s="18"/>
      <c r="E219" s="19"/>
      <c r="F219" s="17"/>
      <c r="G219" s="17"/>
    </row>
    <row r="220" spans="2:7" x14ac:dyDescent="0.2">
      <c r="B220" s="17"/>
      <c r="C220" s="17"/>
      <c r="D220" s="18"/>
      <c r="E220" s="19"/>
      <c r="F220" s="17"/>
      <c r="G220" s="17"/>
    </row>
    <row r="221" spans="2:7" x14ac:dyDescent="0.2">
      <c r="B221" s="17"/>
      <c r="C221" s="17"/>
      <c r="D221" s="18"/>
      <c r="E221" s="19"/>
      <c r="F221" s="17"/>
      <c r="G221" s="17"/>
    </row>
    <row r="222" spans="2:7" x14ac:dyDescent="0.2">
      <c r="B222" s="17"/>
      <c r="C222" s="17"/>
      <c r="D222" s="18"/>
      <c r="E222" s="19"/>
      <c r="F222" s="17"/>
      <c r="G222" s="17"/>
    </row>
    <row r="223" spans="2:7" x14ac:dyDescent="0.2">
      <c r="B223" s="17"/>
      <c r="C223" s="17"/>
      <c r="D223" s="18"/>
      <c r="E223" s="19"/>
      <c r="F223" s="17"/>
      <c r="G223" s="17"/>
    </row>
    <row r="224" spans="2:7" x14ac:dyDescent="0.2">
      <c r="B224" s="17"/>
      <c r="C224" s="17"/>
      <c r="D224" s="18"/>
      <c r="E224" s="19"/>
      <c r="F224" s="17"/>
      <c r="G224" s="17"/>
    </row>
    <row r="225" spans="2:7" x14ac:dyDescent="0.2">
      <c r="B225" s="17"/>
      <c r="C225" s="17"/>
      <c r="D225" s="18"/>
      <c r="E225" s="19"/>
      <c r="F225" s="17"/>
      <c r="G225" s="17"/>
    </row>
    <row r="226" spans="2:7" x14ac:dyDescent="0.2">
      <c r="B226" s="17"/>
      <c r="C226" s="17"/>
      <c r="D226" s="18"/>
      <c r="E226" s="19"/>
      <c r="F226" s="17"/>
      <c r="G226" s="17"/>
    </row>
    <row r="227" spans="2:7" x14ac:dyDescent="0.2">
      <c r="B227" s="17"/>
      <c r="C227" s="17"/>
      <c r="D227" s="18"/>
      <c r="E227" s="19"/>
      <c r="F227" s="17"/>
      <c r="G227" s="17"/>
    </row>
    <row r="228" spans="2:7" x14ac:dyDescent="0.2">
      <c r="B228" s="17"/>
      <c r="C228" s="17"/>
      <c r="D228" s="18"/>
      <c r="E228" s="19"/>
      <c r="F228" s="17"/>
      <c r="G228" s="17"/>
    </row>
    <row r="229" spans="2:7" x14ac:dyDescent="0.2">
      <c r="B229" s="17"/>
      <c r="C229" s="17"/>
      <c r="D229" s="18"/>
      <c r="E229" s="19"/>
      <c r="F229" s="17"/>
      <c r="G229" s="17"/>
    </row>
    <row r="230" spans="2:7" x14ac:dyDescent="0.2">
      <c r="B230" s="17"/>
      <c r="C230" s="17"/>
      <c r="D230" s="18"/>
      <c r="E230" s="19"/>
      <c r="F230" s="17"/>
      <c r="G230" s="17"/>
    </row>
    <row r="231" spans="2:7" x14ac:dyDescent="0.2">
      <c r="B231" s="17"/>
      <c r="C231" s="17"/>
      <c r="D231" s="18"/>
      <c r="E231" s="19"/>
      <c r="F231" s="17"/>
      <c r="G231" s="17"/>
    </row>
    <row r="232" spans="2:7" x14ac:dyDescent="0.2">
      <c r="B232" s="17"/>
      <c r="C232" s="17"/>
      <c r="D232" s="18"/>
      <c r="E232" s="19"/>
      <c r="F232" s="17"/>
      <c r="G232" s="17"/>
    </row>
    <row r="233" spans="2:7" x14ac:dyDescent="0.2">
      <c r="B233" s="17"/>
      <c r="C233" s="17"/>
      <c r="D233" s="18"/>
      <c r="E233" s="19"/>
      <c r="F233" s="17"/>
      <c r="G233" s="17"/>
    </row>
    <row r="234" spans="2:7" x14ac:dyDescent="0.2">
      <c r="B234" s="17"/>
      <c r="C234" s="17"/>
      <c r="D234" s="18"/>
      <c r="E234" s="19"/>
      <c r="F234" s="17"/>
      <c r="G234" s="17"/>
    </row>
    <row r="235" spans="2:7" x14ac:dyDescent="0.2">
      <c r="B235" s="17"/>
      <c r="C235" s="17"/>
      <c r="D235" s="18"/>
      <c r="E235" s="19"/>
      <c r="F235" s="17"/>
      <c r="G235" s="17"/>
    </row>
    <row r="236" spans="2:7" x14ac:dyDescent="0.2">
      <c r="B236" s="17"/>
      <c r="C236" s="17"/>
      <c r="D236" s="18"/>
      <c r="E236" s="19"/>
      <c r="F236" s="17"/>
      <c r="G236" s="17"/>
    </row>
    <row r="237" spans="2:7" x14ac:dyDescent="0.2">
      <c r="B237" s="17"/>
      <c r="C237" s="17"/>
      <c r="D237" s="18"/>
      <c r="E237" s="19"/>
      <c r="F237" s="17"/>
      <c r="G237" s="17"/>
    </row>
    <row r="238" spans="2:7" x14ac:dyDescent="0.2">
      <c r="B238" s="17"/>
      <c r="C238" s="17"/>
      <c r="D238" s="18"/>
      <c r="E238" s="19"/>
      <c r="F238" s="17"/>
      <c r="G238" s="17"/>
    </row>
    <row r="239" spans="2:7" x14ac:dyDescent="0.2">
      <c r="B239" s="17"/>
      <c r="C239" s="17"/>
      <c r="D239" s="18"/>
      <c r="E239" s="19"/>
      <c r="F239" s="17"/>
      <c r="G239" s="17"/>
    </row>
    <row r="240" spans="2:7" x14ac:dyDescent="0.2">
      <c r="B240" s="17"/>
      <c r="C240" s="17"/>
      <c r="D240" s="18"/>
      <c r="E240" s="19"/>
      <c r="F240" s="17"/>
      <c r="G240" s="17"/>
    </row>
    <row r="241" spans="2:7" x14ac:dyDescent="0.2">
      <c r="B241" s="17"/>
      <c r="C241" s="17"/>
      <c r="D241" s="18"/>
      <c r="E241" s="19"/>
      <c r="F241" s="17"/>
      <c r="G241" s="17"/>
    </row>
    <row r="242" spans="2:7" x14ac:dyDescent="0.2">
      <c r="B242" s="17"/>
      <c r="C242" s="17"/>
      <c r="D242" s="18"/>
      <c r="E242" s="19"/>
      <c r="F242" s="17"/>
      <c r="G242" s="17"/>
    </row>
    <row r="243" spans="2:7" x14ac:dyDescent="0.2">
      <c r="B243" s="17"/>
      <c r="C243" s="17"/>
      <c r="D243" s="18"/>
      <c r="E243" s="19"/>
      <c r="F243" s="17"/>
      <c r="G243" s="17"/>
    </row>
    <row r="244" spans="2:7" x14ac:dyDescent="0.2">
      <c r="B244" s="17"/>
      <c r="C244" s="17"/>
      <c r="D244" s="18"/>
      <c r="E244" s="19"/>
      <c r="F244" s="17"/>
      <c r="G244" s="17"/>
    </row>
    <row r="245" spans="2:7" x14ac:dyDescent="0.2">
      <c r="B245" s="17"/>
      <c r="C245" s="17"/>
      <c r="D245" s="18"/>
      <c r="E245" s="19"/>
      <c r="F245" s="17"/>
      <c r="G245" s="17"/>
    </row>
    <row r="246" spans="2:7" x14ac:dyDescent="0.2">
      <c r="B246" s="17"/>
      <c r="C246" s="17"/>
      <c r="D246" s="18"/>
      <c r="E246" s="19"/>
      <c r="F246" s="17"/>
      <c r="G246" s="17"/>
    </row>
    <row r="247" spans="2:7" x14ac:dyDescent="0.2">
      <c r="B247" s="17"/>
      <c r="C247" s="17"/>
      <c r="D247" s="18"/>
      <c r="E247" s="19"/>
      <c r="F247" s="17"/>
      <c r="G247" s="17"/>
    </row>
    <row r="248" spans="2:7" x14ac:dyDescent="0.2">
      <c r="B248" s="17"/>
      <c r="C248" s="17"/>
      <c r="D248" s="18"/>
      <c r="E248" s="19"/>
      <c r="F248" s="17"/>
      <c r="G248" s="17"/>
    </row>
    <row r="249" spans="2:7" x14ac:dyDescent="0.2">
      <c r="B249" s="17"/>
      <c r="C249" s="17"/>
      <c r="D249" s="18"/>
      <c r="E249" s="19"/>
      <c r="F249" s="17"/>
      <c r="G249" s="17"/>
    </row>
    <row r="250" spans="2:7" x14ac:dyDescent="0.2">
      <c r="B250" s="17"/>
      <c r="C250" s="17"/>
      <c r="D250" s="18"/>
      <c r="E250" s="19"/>
      <c r="F250" s="17"/>
      <c r="G250" s="17"/>
    </row>
    <row r="251" spans="2:7" x14ac:dyDescent="0.2">
      <c r="B251" s="17"/>
      <c r="C251" s="17"/>
      <c r="D251" s="18"/>
      <c r="E251" s="19"/>
      <c r="F251" s="17"/>
      <c r="G251" s="17"/>
    </row>
    <row r="252" spans="2:7" x14ac:dyDescent="0.2">
      <c r="B252" s="17"/>
      <c r="C252" s="17"/>
      <c r="D252" s="18"/>
      <c r="E252" s="19"/>
      <c r="F252" s="17"/>
      <c r="G252" s="17"/>
    </row>
    <row r="253" spans="2:7" x14ac:dyDescent="0.2">
      <c r="B253" s="17"/>
      <c r="C253" s="17"/>
      <c r="D253" s="18"/>
      <c r="E253" s="19"/>
      <c r="F253" s="17"/>
      <c r="G253" s="17"/>
    </row>
    <row r="254" spans="2:7" x14ac:dyDescent="0.2">
      <c r="B254" s="17"/>
      <c r="C254" s="17"/>
      <c r="D254" s="18"/>
      <c r="E254" s="19"/>
      <c r="F254" s="17"/>
      <c r="G254" s="17"/>
    </row>
    <row r="255" spans="2:7" x14ac:dyDescent="0.2">
      <c r="B255" s="17"/>
      <c r="C255" s="17"/>
      <c r="D255" s="18"/>
      <c r="E255" s="19"/>
      <c r="F255" s="17"/>
      <c r="G255" s="17"/>
    </row>
    <row r="256" spans="2:7" x14ac:dyDescent="0.2">
      <c r="B256" s="17"/>
      <c r="C256" s="17"/>
      <c r="D256" s="18"/>
      <c r="E256" s="19"/>
      <c r="F256" s="17"/>
      <c r="G256" s="17"/>
    </row>
    <row r="257" spans="2:7" x14ac:dyDescent="0.2">
      <c r="B257" s="17"/>
      <c r="C257" s="17"/>
      <c r="D257" s="18"/>
      <c r="E257" s="19"/>
      <c r="F257" s="17"/>
      <c r="G257" s="17"/>
    </row>
    <row r="258" spans="2:7" x14ac:dyDescent="0.2">
      <c r="B258" s="17"/>
      <c r="C258" s="17"/>
      <c r="D258" s="18"/>
      <c r="E258" s="19"/>
      <c r="F258" s="17"/>
      <c r="G258" s="17"/>
    </row>
    <row r="259" spans="2:7" x14ac:dyDescent="0.2">
      <c r="B259" s="17"/>
      <c r="C259" s="17"/>
      <c r="D259" s="18"/>
      <c r="E259" s="19"/>
      <c r="F259" s="17"/>
      <c r="G259" s="17"/>
    </row>
    <row r="260" spans="2:7" x14ac:dyDescent="0.2">
      <c r="B260" s="17"/>
      <c r="C260" s="17"/>
      <c r="D260" s="18"/>
      <c r="E260" s="19"/>
      <c r="F260" s="17"/>
      <c r="G260" s="17"/>
    </row>
    <row r="261" spans="2:7" x14ac:dyDescent="0.2">
      <c r="B261" s="17"/>
      <c r="C261" s="17"/>
      <c r="D261" s="18"/>
      <c r="E261" s="19"/>
      <c r="F261" s="17"/>
      <c r="G261" s="17"/>
    </row>
    <row r="262" spans="2:7" x14ac:dyDescent="0.2">
      <c r="B262" s="17"/>
      <c r="C262" s="17"/>
      <c r="D262" s="18"/>
      <c r="E262" s="19"/>
      <c r="F262" s="17"/>
      <c r="G262" s="17"/>
    </row>
  </sheetData>
  <mergeCells count="3">
    <mergeCell ref="C1:G2"/>
    <mergeCell ref="B4:C4"/>
    <mergeCell ref="E4:G4"/>
  </mergeCells>
  <dataValidations count="1">
    <dataValidation allowBlank="1" showInputMessage="1" showErrorMessage="1" promptTitle="Descripción" prompt="Se refiere a las características generales o las formas en que se observa o manifiesta el riesgo identificado." sqref="C24:C25 C65508:C65509 C131044:C131045 C196580:C196581 C262116:C262117 C327652:C327653 C393188:C393189 C458724:C458725 C524260:C524261 C589796:C589797 C655332:C655333 C720868:C720869 C786404:C786405 C851940:C851941 C917476:C917477 C983012:C983013 C14:C20 C65498:C65504 C131034:C131040 C196570:C196576 C262106:C262112 C327642:C327648 C393178:C393184 C458714:C458720 C524250:C524256 C589786:C589792 C655322:C655328 C720858:C720864 C786394:C786400 C851930:C851936 C917466:C917472 C983002:C983008"/>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R43"/>
  <sheetViews>
    <sheetView topLeftCell="E120" workbookViewId="0">
      <selection activeCell="R36" sqref="R36"/>
    </sheetView>
  </sheetViews>
  <sheetFormatPr baseColWidth="10" defaultRowHeight="12.75" x14ac:dyDescent="0.2"/>
  <cols>
    <col min="2" max="2" width="5.140625" customWidth="1"/>
    <col min="3" max="3" width="14.5703125" customWidth="1"/>
    <col min="4" max="4" width="10.85546875" customWidth="1"/>
    <col min="5" max="5" width="14.85546875" customWidth="1"/>
    <col min="6" max="6" width="4.5703125" hidden="1" customWidth="1"/>
    <col min="7" max="7" width="15" customWidth="1"/>
    <col min="8" max="8" width="21.5703125" customWidth="1"/>
    <col min="9" max="9" width="10.85546875" customWidth="1"/>
    <col min="11" max="11" width="5.28515625" customWidth="1"/>
    <col min="12" max="12" width="16.85546875" customWidth="1"/>
    <col min="13" max="13" width="27.140625" customWidth="1"/>
    <col min="14" max="14" width="18.5703125" customWidth="1"/>
    <col min="15" max="15" width="9.28515625" customWidth="1"/>
    <col min="18" max="18" width="6.7109375" customWidth="1"/>
  </cols>
  <sheetData>
    <row r="3" spans="2:16" x14ac:dyDescent="0.2">
      <c r="B3" s="794" t="s">
        <v>205</v>
      </c>
      <c r="C3" s="794"/>
      <c r="D3" s="794"/>
      <c r="E3" s="794"/>
      <c r="F3" s="794"/>
      <c r="G3" s="794"/>
      <c r="H3" s="794"/>
      <c r="I3" s="794"/>
      <c r="K3" s="794" t="s">
        <v>207</v>
      </c>
      <c r="L3" s="794"/>
      <c r="M3" s="794"/>
      <c r="N3" s="794"/>
      <c r="O3" s="794"/>
      <c r="P3" s="794"/>
    </row>
    <row r="4" spans="2:16" ht="36.75" customHeight="1" x14ac:dyDescent="0.2">
      <c r="B4" s="109" t="s">
        <v>206</v>
      </c>
      <c r="C4" s="110" t="s">
        <v>41</v>
      </c>
      <c r="D4" s="110" t="s">
        <v>189</v>
      </c>
      <c r="E4" s="795" t="s">
        <v>192</v>
      </c>
      <c r="F4" s="796"/>
      <c r="G4" s="111" t="s">
        <v>193</v>
      </c>
      <c r="H4" s="797" t="s">
        <v>194</v>
      </c>
      <c r="I4" s="797"/>
      <c r="K4" s="109" t="s">
        <v>206</v>
      </c>
      <c r="L4" s="111" t="s">
        <v>41</v>
      </c>
      <c r="M4" s="110" t="s">
        <v>189</v>
      </c>
      <c r="N4" s="442" t="s">
        <v>192</v>
      </c>
      <c r="O4" s="111" t="s">
        <v>193</v>
      </c>
      <c r="P4" s="443" t="s">
        <v>194</v>
      </c>
    </row>
    <row r="5" spans="2:16" x14ac:dyDescent="0.2">
      <c r="B5" s="101">
        <v>1</v>
      </c>
      <c r="C5" s="104" t="s">
        <v>11</v>
      </c>
      <c r="D5" s="78">
        <v>7</v>
      </c>
      <c r="E5" s="793">
        <v>1</v>
      </c>
      <c r="F5" s="793"/>
      <c r="G5" s="105">
        <f>+E5/D5</f>
        <v>0.14285714285714285</v>
      </c>
      <c r="H5" s="793">
        <v>0</v>
      </c>
      <c r="I5" s="793"/>
      <c r="K5" s="141">
        <v>1</v>
      </c>
      <c r="L5" s="112" t="s">
        <v>11</v>
      </c>
      <c r="M5" s="78">
        <v>7</v>
      </c>
      <c r="N5" s="133">
        <v>1</v>
      </c>
      <c r="O5" s="103">
        <f>+N5/M5</f>
        <v>0.14285714285714285</v>
      </c>
      <c r="P5" s="133">
        <v>0</v>
      </c>
    </row>
    <row r="6" spans="2:16" x14ac:dyDescent="0.2">
      <c r="B6" s="102">
        <v>2</v>
      </c>
      <c r="C6" s="104" t="s">
        <v>12</v>
      </c>
      <c r="D6" s="78">
        <v>11</v>
      </c>
      <c r="E6" s="793">
        <v>7</v>
      </c>
      <c r="F6" s="793"/>
      <c r="G6" s="105">
        <f t="shared" ref="G6:G22" si="0">+E6/D6</f>
        <v>0.63636363636363635</v>
      </c>
      <c r="H6" s="793">
        <v>0</v>
      </c>
      <c r="I6" s="793"/>
      <c r="K6" s="142">
        <v>2</v>
      </c>
      <c r="L6" s="5" t="s">
        <v>208</v>
      </c>
      <c r="M6" s="78">
        <v>17</v>
      </c>
      <c r="N6" s="440">
        <v>13</v>
      </c>
      <c r="O6" s="134">
        <f t="shared" ref="O6:O16" si="1">+N6/M6</f>
        <v>0.76470588235294112</v>
      </c>
      <c r="P6" s="440">
        <v>1</v>
      </c>
    </row>
    <row r="7" spans="2:16" x14ac:dyDescent="0.2">
      <c r="B7" s="101">
        <v>3</v>
      </c>
      <c r="C7" s="104" t="s">
        <v>187</v>
      </c>
      <c r="D7" s="78">
        <v>7</v>
      </c>
      <c r="E7" s="793">
        <v>4</v>
      </c>
      <c r="F7" s="793"/>
      <c r="G7" s="105">
        <f t="shared" si="0"/>
        <v>0.5714285714285714</v>
      </c>
      <c r="H7" s="793">
        <v>0</v>
      </c>
      <c r="I7" s="793"/>
      <c r="K7" s="141">
        <v>3</v>
      </c>
      <c r="L7" s="6" t="s">
        <v>13</v>
      </c>
      <c r="M7" s="78">
        <v>15</v>
      </c>
      <c r="N7" s="440">
        <v>3</v>
      </c>
      <c r="O7" s="134">
        <f t="shared" si="1"/>
        <v>0.2</v>
      </c>
      <c r="P7" s="440">
        <v>0</v>
      </c>
    </row>
    <row r="8" spans="2:16" x14ac:dyDescent="0.2">
      <c r="B8" s="102">
        <v>4</v>
      </c>
      <c r="C8" s="104" t="s">
        <v>13</v>
      </c>
      <c r="D8" s="78">
        <v>7</v>
      </c>
      <c r="E8" s="793">
        <v>1</v>
      </c>
      <c r="F8" s="793"/>
      <c r="G8" s="105">
        <f t="shared" si="0"/>
        <v>0.14285714285714285</v>
      </c>
      <c r="H8" s="793">
        <v>0</v>
      </c>
      <c r="I8" s="793"/>
      <c r="K8" s="142">
        <v>4</v>
      </c>
      <c r="L8" s="136" t="s">
        <v>16</v>
      </c>
      <c r="M8" s="78">
        <v>5</v>
      </c>
      <c r="N8" s="440">
        <v>1</v>
      </c>
      <c r="O8" s="134">
        <f t="shared" si="1"/>
        <v>0.2</v>
      </c>
      <c r="P8" s="440">
        <v>0</v>
      </c>
    </row>
    <row r="9" spans="2:16" x14ac:dyDescent="0.2">
      <c r="B9" s="101">
        <v>5</v>
      </c>
      <c r="C9" s="104" t="s">
        <v>15</v>
      </c>
      <c r="D9" s="78">
        <v>5</v>
      </c>
      <c r="E9" s="793">
        <v>2</v>
      </c>
      <c r="F9" s="793"/>
      <c r="G9" s="105">
        <f t="shared" si="0"/>
        <v>0.4</v>
      </c>
      <c r="H9" s="793">
        <v>0</v>
      </c>
      <c r="I9" s="793"/>
      <c r="K9" s="141">
        <v>5</v>
      </c>
      <c r="L9" s="6" t="s">
        <v>18</v>
      </c>
      <c r="M9" s="78">
        <v>4</v>
      </c>
      <c r="N9" s="440">
        <v>0</v>
      </c>
      <c r="O9" s="134">
        <f t="shared" si="1"/>
        <v>0</v>
      </c>
      <c r="P9" s="440">
        <v>0</v>
      </c>
    </row>
    <row r="10" spans="2:16" x14ac:dyDescent="0.2">
      <c r="B10" s="102">
        <v>6</v>
      </c>
      <c r="C10" s="104" t="s">
        <v>16</v>
      </c>
      <c r="D10" s="78">
        <v>5</v>
      </c>
      <c r="E10" s="793">
        <v>1</v>
      </c>
      <c r="F10" s="793"/>
      <c r="G10" s="105">
        <f t="shared" si="0"/>
        <v>0.2</v>
      </c>
      <c r="H10" s="793">
        <v>0</v>
      </c>
      <c r="I10" s="793"/>
      <c r="K10" s="142">
        <v>6</v>
      </c>
      <c r="L10" s="7" t="s">
        <v>19</v>
      </c>
      <c r="M10" s="78">
        <v>7</v>
      </c>
      <c r="N10" s="440">
        <v>7</v>
      </c>
      <c r="O10" s="134">
        <f t="shared" si="1"/>
        <v>1</v>
      </c>
      <c r="P10" s="440">
        <v>0</v>
      </c>
    </row>
    <row r="11" spans="2:16" x14ac:dyDescent="0.2">
      <c r="B11" s="101">
        <v>7</v>
      </c>
      <c r="C11" s="104" t="s">
        <v>17</v>
      </c>
      <c r="D11" s="78">
        <v>3</v>
      </c>
      <c r="E11" s="793">
        <v>0</v>
      </c>
      <c r="F11" s="793"/>
      <c r="G11" s="105">
        <f t="shared" si="0"/>
        <v>0</v>
      </c>
      <c r="H11" s="793">
        <v>0</v>
      </c>
      <c r="I11" s="793"/>
      <c r="K11" s="141">
        <v>7</v>
      </c>
      <c r="L11" s="7" t="s">
        <v>209</v>
      </c>
      <c r="M11" s="78">
        <v>6</v>
      </c>
      <c r="N11" s="440">
        <v>3</v>
      </c>
      <c r="O11" s="134">
        <f t="shared" si="1"/>
        <v>0.5</v>
      </c>
      <c r="P11" s="440">
        <v>1</v>
      </c>
    </row>
    <row r="12" spans="2:16" x14ac:dyDescent="0.2">
      <c r="B12" s="102">
        <v>8</v>
      </c>
      <c r="C12" s="104" t="s">
        <v>14</v>
      </c>
      <c r="D12" s="78">
        <v>4</v>
      </c>
      <c r="E12" s="793">
        <v>0</v>
      </c>
      <c r="F12" s="793"/>
      <c r="G12" s="105">
        <f t="shared" si="0"/>
        <v>0</v>
      </c>
      <c r="H12" s="793">
        <v>0</v>
      </c>
      <c r="I12" s="793"/>
      <c r="K12" s="142">
        <v>8</v>
      </c>
      <c r="L12" s="7" t="s">
        <v>23</v>
      </c>
      <c r="M12" s="78">
        <v>11</v>
      </c>
      <c r="N12" s="440">
        <v>6</v>
      </c>
      <c r="O12" s="134">
        <f t="shared" si="1"/>
        <v>0.54545454545454541</v>
      </c>
      <c r="P12" s="440">
        <v>0</v>
      </c>
    </row>
    <row r="13" spans="2:16" x14ac:dyDescent="0.2">
      <c r="B13" s="101">
        <v>9</v>
      </c>
      <c r="C13" s="104" t="s">
        <v>18</v>
      </c>
      <c r="D13" s="78">
        <v>4</v>
      </c>
      <c r="E13" s="793">
        <v>0</v>
      </c>
      <c r="F13" s="793"/>
      <c r="G13" s="105">
        <f t="shared" si="0"/>
        <v>0</v>
      </c>
      <c r="H13" s="793">
        <v>0</v>
      </c>
      <c r="I13" s="793"/>
      <c r="K13" s="141">
        <v>9</v>
      </c>
      <c r="L13" s="7" t="s">
        <v>24</v>
      </c>
      <c r="M13" s="78">
        <v>6</v>
      </c>
      <c r="N13" s="440">
        <v>5</v>
      </c>
      <c r="O13" s="134">
        <f t="shared" si="1"/>
        <v>0.83333333333333337</v>
      </c>
      <c r="P13" s="440">
        <v>2</v>
      </c>
    </row>
    <row r="14" spans="2:16" x14ac:dyDescent="0.2">
      <c r="B14" s="102">
        <v>10</v>
      </c>
      <c r="C14" s="104" t="s">
        <v>20</v>
      </c>
      <c r="D14" s="78">
        <v>6</v>
      </c>
      <c r="E14" s="793">
        <v>6</v>
      </c>
      <c r="F14" s="793"/>
      <c r="G14" s="105">
        <f t="shared" si="0"/>
        <v>1</v>
      </c>
      <c r="H14" s="793">
        <v>1</v>
      </c>
      <c r="I14" s="793"/>
      <c r="K14" s="142">
        <v>10</v>
      </c>
      <c r="L14" s="8" t="s">
        <v>26</v>
      </c>
      <c r="M14" s="78">
        <v>7</v>
      </c>
      <c r="N14" s="440">
        <v>1</v>
      </c>
      <c r="O14" s="134">
        <f t="shared" si="1"/>
        <v>0.14285714285714285</v>
      </c>
      <c r="P14" s="440">
        <v>0</v>
      </c>
    </row>
    <row r="15" spans="2:16" x14ac:dyDescent="0.2">
      <c r="B15" s="101">
        <v>11</v>
      </c>
      <c r="C15" s="104" t="s">
        <v>21</v>
      </c>
      <c r="D15" s="78">
        <v>3</v>
      </c>
      <c r="E15" s="793">
        <v>3</v>
      </c>
      <c r="F15" s="793"/>
      <c r="G15" s="105">
        <f t="shared" si="0"/>
        <v>1</v>
      </c>
      <c r="H15" s="793">
        <v>1</v>
      </c>
      <c r="I15" s="793"/>
      <c r="K15" s="141">
        <v>11</v>
      </c>
      <c r="L15" s="8" t="s">
        <v>25</v>
      </c>
      <c r="M15" s="78">
        <v>4</v>
      </c>
      <c r="N15" s="440">
        <v>4</v>
      </c>
      <c r="O15" s="134">
        <f t="shared" si="1"/>
        <v>1</v>
      </c>
      <c r="P15" s="440">
        <v>0</v>
      </c>
    </row>
    <row r="16" spans="2:16" x14ac:dyDescent="0.2">
      <c r="B16" s="102">
        <v>12</v>
      </c>
      <c r="C16" s="104" t="s">
        <v>23</v>
      </c>
      <c r="D16" s="78">
        <v>4</v>
      </c>
      <c r="E16" s="793">
        <v>2</v>
      </c>
      <c r="F16" s="793"/>
      <c r="G16" s="105">
        <f t="shared" si="0"/>
        <v>0.5</v>
      </c>
      <c r="H16" s="793">
        <v>0</v>
      </c>
      <c r="I16" s="793"/>
      <c r="K16" s="440">
        <v>12</v>
      </c>
      <c r="L16" s="117" t="s">
        <v>188</v>
      </c>
      <c r="M16" s="118">
        <v>18</v>
      </c>
      <c r="N16" s="440">
        <v>1</v>
      </c>
      <c r="O16" s="134">
        <f t="shared" si="1"/>
        <v>5.5555555555555552E-2</v>
      </c>
      <c r="P16" s="440"/>
    </row>
    <row r="17" spans="1:18" ht="15.75" x14ac:dyDescent="0.25">
      <c r="B17" s="101">
        <v>13</v>
      </c>
      <c r="C17" s="104" t="s">
        <v>24</v>
      </c>
      <c r="D17" s="78">
        <v>6</v>
      </c>
      <c r="E17" s="793">
        <v>5</v>
      </c>
      <c r="F17" s="793"/>
      <c r="G17" s="105">
        <f t="shared" si="0"/>
        <v>0.83333333333333337</v>
      </c>
      <c r="H17" s="793">
        <v>2</v>
      </c>
      <c r="I17" s="793"/>
      <c r="K17" s="811" t="s">
        <v>204</v>
      </c>
      <c r="L17" s="811"/>
      <c r="M17" s="439">
        <f>SUM(M5:M16)</f>
        <v>107</v>
      </c>
      <c r="N17" s="113">
        <f>SUM(N5:N16)</f>
        <v>45</v>
      </c>
      <c r="O17" s="114">
        <f>+N17/M17</f>
        <v>0.42056074766355139</v>
      </c>
      <c r="P17" s="113">
        <f>SUM(P5:P16)</f>
        <v>4</v>
      </c>
    </row>
    <row r="18" spans="1:18" x14ac:dyDescent="0.2">
      <c r="B18" s="102">
        <v>14</v>
      </c>
      <c r="C18" s="104" t="s">
        <v>19</v>
      </c>
      <c r="D18" s="79">
        <v>7</v>
      </c>
      <c r="E18" s="793">
        <v>7</v>
      </c>
      <c r="F18" s="793"/>
      <c r="G18" s="105">
        <f t="shared" si="0"/>
        <v>1</v>
      </c>
      <c r="H18" s="793">
        <v>0</v>
      </c>
      <c r="I18" s="793"/>
      <c r="K18" s="808" t="s">
        <v>210</v>
      </c>
      <c r="L18" s="809"/>
      <c r="M18" s="440">
        <v>4</v>
      </c>
      <c r="N18" s="440">
        <v>0</v>
      </c>
      <c r="O18" s="134"/>
      <c r="P18" s="440">
        <v>0</v>
      </c>
    </row>
    <row r="19" spans="1:18" x14ac:dyDescent="0.2">
      <c r="B19" s="101">
        <v>15</v>
      </c>
      <c r="C19" s="104" t="s">
        <v>22</v>
      </c>
      <c r="D19" s="79">
        <v>3</v>
      </c>
      <c r="E19" s="793">
        <v>0</v>
      </c>
      <c r="F19" s="793"/>
      <c r="G19" s="105">
        <f t="shared" si="0"/>
        <v>0</v>
      </c>
      <c r="H19" s="793">
        <v>0</v>
      </c>
      <c r="I19" s="793"/>
      <c r="K19" s="133"/>
      <c r="L19" s="133"/>
      <c r="M19" s="440"/>
      <c r="N19" s="440"/>
      <c r="O19" s="134"/>
      <c r="P19" s="440"/>
    </row>
    <row r="20" spans="1:18" x14ac:dyDescent="0.2">
      <c r="B20" s="102">
        <v>16</v>
      </c>
      <c r="C20" s="108" t="s">
        <v>26</v>
      </c>
      <c r="D20" s="78">
        <v>7</v>
      </c>
      <c r="E20" s="793">
        <v>1</v>
      </c>
      <c r="F20" s="793"/>
      <c r="G20" s="105">
        <f t="shared" si="0"/>
        <v>0.14285714285714285</v>
      </c>
      <c r="H20" s="793">
        <v>0</v>
      </c>
      <c r="I20" s="793"/>
    </row>
    <row r="21" spans="1:18" x14ac:dyDescent="0.2">
      <c r="B21" s="101">
        <v>17</v>
      </c>
      <c r="C21" s="104" t="s">
        <v>25</v>
      </c>
      <c r="D21" s="78">
        <v>4</v>
      </c>
      <c r="E21" s="793">
        <v>4</v>
      </c>
      <c r="F21" s="793"/>
      <c r="G21" s="105">
        <f t="shared" si="0"/>
        <v>1</v>
      </c>
      <c r="H21" s="793">
        <v>0</v>
      </c>
      <c r="I21" s="793"/>
    </row>
    <row r="22" spans="1:18" x14ac:dyDescent="0.2">
      <c r="B22" s="102">
        <v>18</v>
      </c>
      <c r="C22" s="107" t="s">
        <v>188</v>
      </c>
      <c r="D22" s="80">
        <v>18</v>
      </c>
      <c r="E22" s="793">
        <v>1</v>
      </c>
      <c r="F22" s="793"/>
      <c r="G22" s="105">
        <f t="shared" si="0"/>
        <v>5.5555555555555552E-2</v>
      </c>
      <c r="H22" s="793"/>
      <c r="I22" s="793"/>
    </row>
    <row r="23" spans="1:18" ht="15.75" x14ac:dyDescent="0.25">
      <c r="B23" s="41"/>
      <c r="C23" s="81"/>
      <c r="D23" s="82">
        <f>SUM(D5:D22)</f>
        <v>111</v>
      </c>
      <c r="E23" s="812">
        <f>SUM(E5:F22)</f>
        <v>45</v>
      </c>
      <c r="F23" s="812"/>
      <c r="G23" s="106">
        <f>+E23/D23</f>
        <v>0.40540540540540543</v>
      </c>
      <c r="H23" s="812">
        <f>SUM(H5:I22)</f>
        <v>4</v>
      </c>
      <c r="I23" s="812"/>
    </row>
    <row r="25" spans="1:18" ht="27.75" customHeight="1" x14ac:dyDescent="0.2">
      <c r="A25" s="810" t="s">
        <v>708</v>
      </c>
      <c r="B25" s="810"/>
      <c r="C25" s="810"/>
      <c r="D25" s="810"/>
      <c r="E25" s="810"/>
      <c r="F25" s="810"/>
      <c r="G25" s="810"/>
      <c r="H25" s="810"/>
      <c r="I25" s="810"/>
      <c r="J25" s="810"/>
      <c r="K25" s="810"/>
      <c r="L25" s="810"/>
      <c r="M25" s="810"/>
      <c r="N25" s="810"/>
      <c r="O25" s="810"/>
      <c r="P25" s="810"/>
      <c r="Q25" s="810"/>
      <c r="R25" s="810"/>
    </row>
    <row r="26" spans="1:18" ht="15" customHeight="1" thickBot="1" x14ac:dyDescent="0.25"/>
    <row r="27" spans="1:18" ht="19.5" thickBot="1" x14ac:dyDescent="0.35">
      <c r="B27" s="794" t="s">
        <v>205</v>
      </c>
      <c r="C27" s="794"/>
      <c r="D27" s="794"/>
      <c r="E27" s="794"/>
      <c r="F27" s="794"/>
      <c r="G27" s="794"/>
      <c r="K27" s="817" t="s">
        <v>709</v>
      </c>
      <c r="L27" s="818"/>
      <c r="M27" s="818"/>
      <c r="N27" s="819"/>
      <c r="O27" s="138"/>
      <c r="P27" s="138"/>
    </row>
    <row r="28" spans="1:18" ht="22.5" x14ac:dyDescent="0.2">
      <c r="B28" s="109" t="s">
        <v>206</v>
      </c>
      <c r="C28" s="111" t="s">
        <v>41</v>
      </c>
      <c r="D28" s="110" t="s">
        <v>189</v>
      </c>
      <c r="E28" s="442" t="s">
        <v>192</v>
      </c>
      <c r="F28" s="111" t="s">
        <v>193</v>
      </c>
      <c r="G28" s="443" t="s">
        <v>194</v>
      </c>
      <c r="K28" s="813" t="s">
        <v>206</v>
      </c>
      <c r="L28" s="820" t="s">
        <v>710</v>
      </c>
      <c r="M28" s="821"/>
      <c r="N28" s="815" t="s">
        <v>189</v>
      </c>
      <c r="O28" s="447"/>
      <c r="P28" s="137"/>
    </row>
    <row r="29" spans="1:18" ht="18" customHeight="1" thickBot="1" x14ac:dyDescent="0.25">
      <c r="B29" s="141">
        <v>1</v>
      </c>
      <c r="C29" s="446" t="s">
        <v>11</v>
      </c>
      <c r="D29" s="317">
        <v>7</v>
      </c>
      <c r="E29" s="133">
        <v>1</v>
      </c>
      <c r="F29" s="103">
        <f>+E29/D29</f>
        <v>0.14285714285714285</v>
      </c>
      <c r="G29" s="133">
        <v>0</v>
      </c>
      <c r="K29" s="814"/>
      <c r="L29" s="822"/>
      <c r="M29" s="823"/>
      <c r="N29" s="816"/>
      <c r="O29" s="448"/>
      <c r="P29" s="116"/>
    </row>
    <row r="30" spans="1:18" x14ac:dyDescent="0.2">
      <c r="B30" s="142">
        <v>2</v>
      </c>
      <c r="C30" s="6" t="s">
        <v>208</v>
      </c>
      <c r="D30" s="317">
        <v>17</v>
      </c>
      <c r="E30" s="440">
        <v>13</v>
      </c>
      <c r="F30" s="134">
        <f t="shared" ref="F30:F40" si="2">+E30/D30</f>
        <v>0.76470588235294112</v>
      </c>
      <c r="G30" s="440">
        <v>1</v>
      </c>
      <c r="K30" s="450">
        <v>1</v>
      </c>
      <c r="L30" s="806" t="s">
        <v>711</v>
      </c>
      <c r="M30" s="807"/>
      <c r="N30" s="459">
        <v>1</v>
      </c>
      <c r="O30" s="115"/>
      <c r="P30" s="444"/>
    </row>
    <row r="31" spans="1:18" ht="15" x14ac:dyDescent="0.2">
      <c r="B31" s="141">
        <v>3</v>
      </c>
      <c r="C31" s="6" t="s">
        <v>13</v>
      </c>
      <c r="D31" s="317">
        <v>15</v>
      </c>
      <c r="E31" s="440">
        <v>3</v>
      </c>
      <c r="F31" s="134">
        <f t="shared" si="2"/>
        <v>0.2</v>
      </c>
      <c r="G31" s="440">
        <v>0</v>
      </c>
      <c r="K31" s="451">
        <v>2</v>
      </c>
      <c r="L31" s="452" t="s">
        <v>712</v>
      </c>
      <c r="M31" s="100"/>
      <c r="N31" s="460">
        <v>9</v>
      </c>
      <c r="O31" s="115"/>
      <c r="P31" s="444"/>
    </row>
    <row r="32" spans="1:18" x14ac:dyDescent="0.2">
      <c r="B32" s="142">
        <v>4</v>
      </c>
      <c r="C32" s="6" t="s">
        <v>16</v>
      </c>
      <c r="D32" s="317">
        <v>5</v>
      </c>
      <c r="E32" s="440">
        <v>1</v>
      </c>
      <c r="F32" s="134">
        <f t="shared" si="2"/>
        <v>0.2</v>
      </c>
      <c r="G32" s="440">
        <v>0</v>
      </c>
      <c r="K32" s="451">
        <v>3</v>
      </c>
      <c r="L32" s="806" t="s">
        <v>713</v>
      </c>
      <c r="M32" s="807"/>
      <c r="N32" s="461">
        <v>8</v>
      </c>
      <c r="O32" s="115"/>
      <c r="P32" s="444"/>
    </row>
    <row r="33" spans="2:16" x14ac:dyDescent="0.2">
      <c r="B33" s="141">
        <v>5</v>
      </c>
      <c r="C33" s="6" t="s">
        <v>18</v>
      </c>
      <c r="D33" s="317">
        <v>4</v>
      </c>
      <c r="E33" s="440">
        <v>0</v>
      </c>
      <c r="F33" s="134">
        <f t="shared" si="2"/>
        <v>0</v>
      </c>
      <c r="G33" s="440">
        <v>0</v>
      </c>
      <c r="K33" s="451">
        <v>4</v>
      </c>
      <c r="L33" s="806" t="s">
        <v>714</v>
      </c>
      <c r="M33" s="807"/>
      <c r="N33" s="459">
        <v>4</v>
      </c>
      <c r="O33" s="115"/>
      <c r="P33" s="444"/>
    </row>
    <row r="34" spans="2:16" x14ac:dyDescent="0.2">
      <c r="B34" s="142">
        <v>6</v>
      </c>
      <c r="C34" s="6" t="s">
        <v>19</v>
      </c>
      <c r="D34" s="317">
        <v>7</v>
      </c>
      <c r="E34" s="440">
        <v>7</v>
      </c>
      <c r="F34" s="134">
        <f t="shared" si="2"/>
        <v>1</v>
      </c>
      <c r="G34" s="440">
        <v>0</v>
      </c>
      <c r="K34" s="451">
        <v>5</v>
      </c>
      <c r="L34" s="452" t="s">
        <v>715</v>
      </c>
      <c r="M34" s="100"/>
      <c r="N34" s="459">
        <v>3</v>
      </c>
      <c r="O34" s="115"/>
      <c r="P34" s="444"/>
    </row>
    <row r="35" spans="2:16" ht="15" x14ac:dyDescent="0.25">
      <c r="B35" s="141">
        <v>7</v>
      </c>
      <c r="C35" s="6" t="s">
        <v>209</v>
      </c>
      <c r="D35" s="317">
        <v>6</v>
      </c>
      <c r="E35" s="440">
        <v>3</v>
      </c>
      <c r="F35" s="134">
        <f t="shared" si="2"/>
        <v>0.5</v>
      </c>
      <c r="G35" s="440">
        <v>1</v>
      </c>
      <c r="K35" s="451">
        <v>6</v>
      </c>
      <c r="L35" s="452" t="s">
        <v>716</v>
      </c>
      <c r="M35" s="100"/>
      <c r="N35" s="462">
        <v>6</v>
      </c>
      <c r="O35" s="115"/>
      <c r="P35" s="444"/>
    </row>
    <row r="36" spans="2:16" x14ac:dyDescent="0.2">
      <c r="B36" s="142">
        <v>8</v>
      </c>
      <c r="C36" s="6" t="s">
        <v>23</v>
      </c>
      <c r="D36" s="317">
        <v>11</v>
      </c>
      <c r="E36" s="440">
        <v>6</v>
      </c>
      <c r="F36" s="134">
        <f t="shared" si="2"/>
        <v>0.54545454545454541</v>
      </c>
      <c r="G36" s="440">
        <v>0</v>
      </c>
      <c r="K36" s="451">
        <v>7</v>
      </c>
      <c r="L36" s="453" t="s">
        <v>717</v>
      </c>
      <c r="M36" s="100"/>
      <c r="N36" s="463">
        <v>3</v>
      </c>
      <c r="O36" s="115"/>
      <c r="P36" s="444"/>
    </row>
    <row r="37" spans="2:16" x14ac:dyDescent="0.2">
      <c r="B37" s="141">
        <v>9</v>
      </c>
      <c r="C37" s="6" t="s">
        <v>24</v>
      </c>
      <c r="D37" s="317">
        <v>6</v>
      </c>
      <c r="E37" s="440">
        <v>5</v>
      </c>
      <c r="F37" s="134">
        <f t="shared" si="2"/>
        <v>0.83333333333333337</v>
      </c>
      <c r="G37" s="440">
        <v>2</v>
      </c>
      <c r="K37" s="451">
        <v>8</v>
      </c>
      <c r="L37" s="452" t="s">
        <v>718</v>
      </c>
      <c r="M37" s="100"/>
      <c r="N37" s="461">
        <v>10</v>
      </c>
      <c r="O37" s="115"/>
      <c r="P37" s="444"/>
    </row>
    <row r="38" spans="2:16" x14ac:dyDescent="0.2">
      <c r="B38" s="142">
        <v>10</v>
      </c>
      <c r="C38" s="6" t="s">
        <v>26</v>
      </c>
      <c r="D38" s="317">
        <v>7</v>
      </c>
      <c r="E38" s="440">
        <v>1</v>
      </c>
      <c r="F38" s="134">
        <f t="shared" si="2"/>
        <v>0.14285714285714285</v>
      </c>
      <c r="G38" s="440">
        <v>0</v>
      </c>
      <c r="K38" s="451">
        <v>9</v>
      </c>
      <c r="L38" s="452" t="s">
        <v>719</v>
      </c>
      <c r="M38" s="100"/>
      <c r="N38" s="459">
        <v>5</v>
      </c>
      <c r="O38" s="115"/>
      <c r="P38" s="444"/>
    </row>
    <row r="39" spans="2:16" x14ac:dyDescent="0.2">
      <c r="B39" s="141">
        <v>11</v>
      </c>
      <c r="C39" s="6" t="s">
        <v>25</v>
      </c>
      <c r="D39" s="317">
        <v>4</v>
      </c>
      <c r="E39" s="440">
        <v>4</v>
      </c>
      <c r="F39" s="134">
        <f t="shared" si="2"/>
        <v>1</v>
      </c>
      <c r="G39" s="440">
        <v>0</v>
      </c>
      <c r="K39" s="451">
        <v>10</v>
      </c>
      <c r="L39" s="452" t="s">
        <v>720</v>
      </c>
      <c r="M39" s="100"/>
      <c r="N39" s="459">
        <v>3</v>
      </c>
      <c r="O39" s="115"/>
      <c r="P39" s="444"/>
    </row>
    <row r="40" spans="2:16" x14ac:dyDescent="0.2">
      <c r="B40" s="440">
        <v>12</v>
      </c>
      <c r="C40" s="117" t="s">
        <v>188</v>
      </c>
      <c r="D40" s="118">
        <v>18</v>
      </c>
      <c r="E40" s="440">
        <v>1</v>
      </c>
      <c r="F40" s="134">
        <f t="shared" si="2"/>
        <v>5.5555555555555552E-2</v>
      </c>
      <c r="G40" s="440"/>
      <c r="K40" s="454">
        <v>11</v>
      </c>
      <c r="L40" s="452" t="s">
        <v>721</v>
      </c>
      <c r="M40" s="100"/>
      <c r="N40" s="459">
        <v>2</v>
      </c>
      <c r="O40" s="115"/>
      <c r="P40" s="444"/>
    </row>
    <row r="41" spans="2:16" ht="15.75" x14ac:dyDescent="0.25">
      <c r="B41" s="811" t="s">
        <v>204</v>
      </c>
      <c r="C41" s="811"/>
      <c r="D41" s="438">
        <f>SUM(D29:D40)</f>
        <v>107</v>
      </c>
      <c r="E41" s="441">
        <f>SUM(E29:E40)</f>
        <v>45</v>
      </c>
      <c r="F41" s="135">
        <f>+E41/D41</f>
        <v>0.42056074766355139</v>
      </c>
      <c r="G41" s="441">
        <f>SUM(G29:G40)</f>
        <v>4</v>
      </c>
      <c r="K41" s="798" t="s">
        <v>722</v>
      </c>
      <c r="L41" s="799"/>
      <c r="M41" s="800"/>
      <c r="N41" s="458">
        <f>SUM(N30:N40)</f>
        <v>54</v>
      </c>
      <c r="O41" s="449"/>
      <c r="P41" s="445"/>
    </row>
    <row r="42" spans="2:16" x14ac:dyDescent="0.2">
      <c r="K42" s="455">
        <v>12</v>
      </c>
      <c r="L42" s="801" t="s">
        <v>723</v>
      </c>
      <c r="M42" s="802"/>
      <c r="N42" s="457">
        <v>5</v>
      </c>
    </row>
    <row r="43" spans="2:16" ht="18.75" x14ac:dyDescent="0.3">
      <c r="K43" s="803" t="s">
        <v>724</v>
      </c>
      <c r="L43" s="804"/>
      <c r="M43" s="805"/>
      <c r="N43" s="456">
        <f>SUM(N41:N42)</f>
        <v>59</v>
      </c>
    </row>
  </sheetData>
  <mergeCells count="57">
    <mergeCell ref="L33:M33"/>
    <mergeCell ref="L30:M30"/>
    <mergeCell ref="K3:P3"/>
    <mergeCell ref="K28:K29"/>
    <mergeCell ref="N28:N29"/>
    <mergeCell ref="K27:N27"/>
    <mergeCell ref="L28:M29"/>
    <mergeCell ref="K17:L17"/>
    <mergeCell ref="K41:M41"/>
    <mergeCell ref="L42:M42"/>
    <mergeCell ref="K43:M43"/>
    <mergeCell ref="L32:M32"/>
    <mergeCell ref="E18:F18"/>
    <mergeCell ref="H18:I18"/>
    <mergeCell ref="E19:F19"/>
    <mergeCell ref="H19:I19"/>
    <mergeCell ref="K18:L18"/>
    <mergeCell ref="A25:R25"/>
    <mergeCell ref="B27:G27"/>
    <mergeCell ref="B41:C41"/>
    <mergeCell ref="E22:F22"/>
    <mergeCell ref="H22:I22"/>
    <mergeCell ref="E23:F23"/>
    <mergeCell ref="H23:I23"/>
    <mergeCell ref="B3:I3"/>
    <mergeCell ref="E4:F4"/>
    <mergeCell ref="H4:I4"/>
    <mergeCell ref="E5:F5"/>
    <mergeCell ref="H5:I5"/>
    <mergeCell ref="E6:F6"/>
    <mergeCell ref="H6:I6"/>
    <mergeCell ref="E7:F7"/>
    <mergeCell ref="H7:I7"/>
    <mergeCell ref="E11:F11"/>
    <mergeCell ref="H11:I11"/>
    <mergeCell ref="E10:F10"/>
    <mergeCell ref="H10:I10"/>
    <mergeCell ref="E8:F8"/>
    <mergeCell ref="H8:I8"/>
    <mergeCell ref="E9:F9"/>
    <mergeCell ref="H9:I9"/>
    <mergeCell ref="E20:F20"/>
    <mergeCell ref="H20:I20"/>
    <mergeCell ref="E21:F21"/>
    <mergeCell ref="H21:I21"/>
    <mergeCell ref="E12:F12"/>
    <mergeCell ref="H12:I12"/>
    <mergeCell ref="E13:F13"/>
    <mergeCell ref="E16:F16"/>
    <mergeCell ref="H16:I16"/>
    <mergeCell ref="E17:F17"/>
    <mergeCell ref="H17:I17"/>
    <mergeCell ref="H13:I13"/>
    <mergeCell ref="E14:F14"/>
    <mergeCell ref="H14:I14"/>
    <mergeCell ref="E15:F15"/>
    <mergeCell ref="H15:I15"/>
  </mergeCells>
  <pageMargins left="0.7" right="0.7" top="0.75" bottom="0.75" header="0.3" footer="0.3"/>
  <pageSetup paperSize="0" orientation="portrait" horizontalDpi="0" verticalDpi="0" copie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vt:i4>
      </vt:variant>
    </vt:vector>
  </HeadingPairs>
  <TitlesOfParts>
    <vt:vector size="15" baseType="lpstr">
      <vt:lpstr>Conceptos Basicos </vt:lpstr>
      <vt:lpstr>Tipologia de Riesgo</vt:lpstr>
      <vt:lpstr>Identificación del Riesgo</vt:lpstr>
      <vt:lpstr>Valoración del riesgo</vt:lpstr>
      <vt:lpstr>Mapa de Riesgos 2018</vt:lpstr>
      <vt:lpstr>Tratamiento </vt:lpstr>
      <vt:lpstr>MATRIZ RIESGOS</vt:lpstr>
      <vt:lpstr>Materialización de los Riesgos</vt:lpstr>
      <vt:lpstr>estadistica de los riesgos </vt:lpstr>
      <vt:lpstr>Hoja1</vt:lpstr>
      <vt:lpstr>Hoja2</vt:lpstr>
      <vt:lpstr>'Identificación del Riesgo'!clasificacion</vt:lpstr>
      <vt:lpstr>clasificacion</vt:lpstr>
      <vt:lpstr>'Conceptos Basicos '!Títulos_a_imprimir</vt:lpstr>
      <vt:lpstr>'Mapa de Riesgos 2018'!Títulos_a_imprimir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Marlo Florez</dc:creator>
  <cp:lastModifiedBy>USUARIO</cp:lastModifiedBy>
  <cp:lastPrinted>2017-08-11T16:05:17Z</cp:lastPrinted>
  <dcterms:created xsi:type="dcterms:W3CDTF">2007-04-16T17:06:02Z</dcterms:created>
  <dcterms:modified xsi:type="dcterms:W3CDTF">2019-12-27T19:42:06Z</dcterms:modified>
</cp:coreProperties>
</file>